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CUENTA PUBLICA 2022\ESTADOS FINANC. CONSOLIDADOS-2022\"/>
    </mc:Choice>
  </mc:AlternateContent>
  <xr:revisionPtr revIDLastSave="0" documentId="8_{316D29CD-F30D-4C73-8443-C3E62ED05FC2}" xr6:coauthVersionLast="47" xr6:coauthVersionMax="47" xr10:uidLastSave="{00000000-0000-0000-0000-000000000000}"/>
  <bookViews>
    <workbookView xWindow="-108" yWindow="-108" windowWidth="23256" windowHeight="12576" tabRatio="863" activeTab="1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2">ACT!$1:$5</definedName>
    <definedName name="_xlnm.Print_Titles" localSheetId="4">EFE!$1:$5</definedName>
    <definedName name="_xlnm.Print_Titles" localSheetId="1">ESF!$1:$3</definedName>
    <definedName name="_xlnm.Print_Titles" localSheetId="7">Memoria!$1:$9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4" l="1"/>
  <c r="C41" i="64" s="1"/>
  <c r="C9" i="64"/>
  <c r="D33" i="59" l="1"/>
  <c r="E33" i="59"/>
  <c r="F33" i="59"/>
  <c r="G33" i="59"/>
  <c r="D118" i="62" l="1"/>
  <c r="C118" i="62"/>
  <c r="C115" i="62" s="1"/>
  <c r="D116" i="62"/>
  <c r="D115" i="62" s="1"/>
  <c r="C116" i="62"/>
  <c r="D113" i="62"/>
  <c r="D112" i="62" s="1"/>
  <c r="C113" i="62"/>
  <c r="C112" i="62" s="1"/>
  <c r="D107" i="62"/>
  <c r="D106" i="62" s="1"/>
  <c r="C107" i="62"/>
  <c r="C106" i="62" s="1"/>
  <c r="D100" i="62"/>
  <c r="C100" i="62"/>
  <c r="D98" i="62"/>
  <c r="D97" i="62" s="1"/>
  <c r="C98" i="62"/>
  <c r="C97" i="62" s="1"/>
  <c r="D88" i="62"/>
  <c r="C88" i="62"/>
  <c r="D86" i="62"/>
  <c r="C86" i="62"/>
  <c r="D84" i="62"/>
  <c r="C84" i="62"/>
  <c r="D78" i="62"/>
  <c r="C78" i="62"/>
  <c r="D75" i="62"/>
  <c r="C75" i="62"/>
  <c r="D66" i="62"/>
  <c r="D62" i="62"/>
  <c r="C62" i="62"/>
  <c r="D60" i="62"/>
  <c r="C60" i="62"/>
  <c r="D58" i="62"/>
  <c r="C58" i="62"/>
  <c r="D56" i="62"/>
  <c r="C56" i="62"/>
  <c r="D54" i="62"/>
  <c r="C54" i="62"/>
  <c r="D51" i="62"/>
  <c r="C51" i="62"/>
  <c r="D39" i="62"/>
  <c r="C39" i="62"/>
  <c r="D30" i="62"/>
  <c r="C30" i="62"/>
  <c r="D22" i="62"/>
  <c r="C22" i="62"/>
  <c r="D17" i="62"/>
  <c r="C17" i="62"/>
  <c r="C27" i="61"/>
  <c r="C23" i="61"/>
  <c r="C18" i="61"/>
  <c r="C221" i="60"/>
  <c r="C220" i="60" s="1"/>
  <c r="C210" i="60"/>
  <c r="C208" i="60"/>
  <c r="C206" i="60"/>
  <c r="C200" i="60"/>
  <c r="C197" i="60"/>
  <c r="C184" i="60"/>
  <c r="C182" i="60"/>
  <c r="C179" i="60"/>
  <c r="C176" i="60"/>
  <c r="C173" i="60"/>
  <c r="C169" i="60"/>
  <c r="C166" i="60"/>
  <c r="C163" i="60"/>
  <c r="C159" i="60"/>
  <c r="C153" i="60"/>
  <c r="C151" i="60"/>
  <c r="C148" i="60"/>
  <c r="C144" i="60"/>
  <c r="C136" i="60"/>
  <c r="C133" i="60"/>
  <c r="C130" i="60"/>
  <c r="C87" i="60"/>
  <c r="C85" i="60"/>
  <c r="C79" i="60"/>
  <c r="C76" i="60"/>
  <c r="C61" i="60"/>
  <c r="C39" i="60"/>
  <c r="C30" i="60"/>
  <c r="C27" i="60"/>
  <c r="C21" i="60"/>
  <c r="C11" i="60"/>
  <c r="D188" i="59"/>
  <c r="E188" i="59"/>
  <c r="F188" i="59"/>
  <c r="G188" i="59"/>
  <c r="C188" i="59"/>
  <c r="D151" i="59"/>
  <c r="E151" i="59"/>
  <c r="F151" i="59"/>
  <c r="G151" i="59"/>
  <c r="C151" i="59"/>
  <c r="D149" i="59"/>
  <c r="E149" i="59"/>
  <c r="F149" i="59"/>
  <c r="G149" i="59"/>
  <c r="C149" i="59"/>
  <c r="D157" i="59"/>
  <c r="E157" i="59"/>
  <c r="F157" i="59"/>
  <c r="G157" i="59"/>
  <c r="C157" i="59"/>
  <c r="D45" i="62" l="1"/>
  <c r="D53" i="62"/>
  <c r="C65" i="62"/>
  <c r="D65" i="62"/>
  <c r="C53" i="62"/>
  <c r="C162" i="60"/>
  <c r="C128" i="62"/>
  <c r="C45" i="62"/>
  <c r="D128" i="62"/>
  <c r="C172" i="60"/>
  <c r="G59" i="59"/>
  <c r="F59" i="59"/>
  <c r="E59" i="59"/>
  <c r="D59" i="59"/>
  <c r="C59" i="59"/>
  <c r="G53" i="59"/>
  <c r="F53" i="59"/>
  <c r="E53" i="59"/>
  <c r="D53" i="59"/>
  <c r="C53" i="59"/>
  <c r="G50" i="59"/>
  <c r="F50" i="59"/>
  <c r="E50" i="59"/>
  <c r="D50" i="59"/>
  <c r="C50" i="59"/>
  <c r="G47" i="59"/>
  <c r="F47" i="59"/>
  <c r="E47" i="59"/>
  <c r="D47" i="59"/>
  <c r="C47" i="59"/>
  <c r="D44" i="59"/>
  <c r="C44" i="59"/>
  <c r="C10" i="59"/>
  <c r="C33" i="59" l="1"/>
  <c r="D222" i="60" l="1"/>
  <c r="D216" i="60"/>
  <c r="D212" i="60"/>
  <c r="D209" i="60"/>
  <c r="D203" i="60"/>
  <c r="D193" i="60"/>
  <c r="D189" i="60"/>
  <c r="D181" i="60"/>
  <c r="D178" i="60"/>
  <c r="D175" i="60"/>
  <c r="D161" i="60"/>
  <c r="D158" i="60"/>
  <c r="D154" i="60"/>
  <c r="D145" i="60"/>
  <c r="D142" i="60"/>
  <c r="D127" i="60"/>
  <c r="D123" i="60"/>
  <c r="D116" i="60"/>
  <c r="D112" i="60"/>
  <c r="D105" i="60"/>
  <c r="D219" i="60"/>
  <c r="D215" i="60"/>
  <c r="D211" i="60"/>
  <c r="D202" i="60"/>
  <c r="D199" i="60"/>
  <c r="D196" i="60"/>
  <c r="D192" i="60"/>
  <c r="D186" i="60"/>
  <c r="D183" i="60"/>
  <c r="D180" i="60"/>
  <c r="D177" i="60"/>
  <c r="D174" i="60"/>
  <c r="D160" i="60"/>
  <c r="D157" i="60"/>
  <c r="D141" i="60"/>
  <c r="D138" i="60"/>
  <c r="D135" i="60"/>
  <c r="D132" i="60"/>
  <c r="D126" i="60"/>
  <c r="D122" i="60"/>
  <c r="D115" i="60"/>
  <c r="D111" i="60"/>
  <c r="D108" i="60"/>
  <c r="D104" i="60"/>
  <c r="D218" i="60"/>
  <c r="D214" i="60"/>
  <c r="D205" i="60"/>
  <c r="D201" i="60"/>
  <c r="D198" i="60"/>
  <c r="D195" i="60"/>
  <c r="D191" i="60"/>
  <c r="D185" i="60"/>
  <c r="D171" i="60"/>
  <c r="D168" i="60"/>
  <c r="D165" i="60"/>
  <c r="D156" i="60"/>
  <c r="D150" i="60"/>
  <c r="D147" i="60"/>
  <c r="D140" i="60"/>
  <c r="D137" i="60"/>
  <c r="D204" i="60"/>
  <c r="D139" i="60"/>
  <c r="D134" i="60"/>
  <c r="D130" i="60"/>
  <c r="D125" i="60"/>
  <c r="D113" i="60"/>
  <c r="D107" i="60"/>
  <c r="D220" i="60"/>
  <c r="D200" i="60"/>
  <c r="D194" i="60"/>
  <c r="D184" i="60"/>
  <c r="D167" i="60"/>
  <c r="D152" i="60"/>
  <c r="D146" i="60"/>
  <c r="D133" i="60"/>
  <c r="D118" i="60"/>
  <c r="D110" i="60"/>
  <c r="D207" i="60"/>
  <c r="D213" i="60"/>
  <c r="D197" i="60"/>
  <c r="D170" i="60"/>
  <c r="D164" i="60"/>
  <c r="D155" i="60"/>
  <c r="D149" i="60"/>
  <c r="D143" i="60"/>
  <c r="D131" i="60"/>
  <c r="D128" i="60"/>
  <c r="D120" i="60"/>
  <c r="D114" i="60"/>
  <c r="D102" i="60"/>
  <c r="D124" i="60"/>
  <c r="D106" i="60"/>
  <c r="D217" i="60"/>
  <c r="D190" i="60"/>
  <c r="D136" i="60"/>
  <c r="D121" i="60"/>
  <c r="D117" i="60"/>
  <c r="D109" i="60"/>
  <c r="D103" i="60"/>
  <c r="D187" i="60"/>
  <c r="D206" i="60"/>
  <c r="D176" i="60"/>
  <c r="D153" i="60"/>
  <c r="D173" i="60"/>
  <c r="D163" i="60"/>
  <c r="D166" i="60"/>
  <c r="D101" i="60"/>
  <c r="D169" i="60"/>
  <c r="D182" i="60"/>
  <c r="D159" i="60"/>
  <c r="D162" i="60"/>
  <c r="D148" i="60"/>
  <c r="D179" i="60"/>
  <c r="D210" i="60"/>
  <c r="D151" i="60"/>
  <c r="D129" i="60"/>
  <c r="D208" i="60"/>
  <c r="D188" i="60"/>
  <c r="D144" i="60"/>
  <c r="D119" i="60"/>
  <c r="D221" i="60"/>
  <c r="D172" i="60"/>
  <c r="F40" i="65" l="1"/>
  <c r="F39" i="65"/>
  <c r="F37" i="65" l="1"/>
  <c r="F36" i="65"/>
  <c r="C134" i="59" l="1"/>
  <c r="D195" i="59" l="1"/>
  <c r="D194" i="59"/>
  <c r="D193" i="59"/>
  <c r="D187" i="59"/>
  <c r="D156" i="59"/>
  <c r="D155" i="59"/>
  <c r="D154" i="59"/>
  <c r="C79" i="59" l="1"/>
  <c r="C70" i="59"/>
  <c r="F53" i="65" l="1"/>
  <c r="F52" i="65"/>
  <c r="F51" i="65"/>
  <c r="F50" i="65"/>
  <c r="F49" i="65"/>
  <c r="F48" i="65"/>
  <c r="F47" i="65"/>
  <c r="F46" i="65"/>
  <c r="F45" i="65"/>
  <c r="F44" i="65"/>
  <c r="F43" i="65"/>
  <c r="F42" i="65"/>
  <c r="F38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C218" i="59" l="1"/>
  <c r="C206" i="59"/>
  <c r="C199" i="59"/>
  <c r="G192" i="59"/>
  <c r="G148" i="59" s="1"/>
  <c r="F192" i="59"/>
  <c r="F148" i="59" s="1"/>
  <c r="E192" i="59"/>
  <c r="E148" i="59" s="1"/>
  <c r="D192" i="59"/>
  <c r="D148" i="59" s="1"/>
  <c r="C192" i="59"/>
  <c r="C148" i="59" s="1"/>
  <c r="C141" i="59"/>
  <c r="C128" i="59"/>
  <c r="C17" i="63" l="1"/>
  <c r="C9" i="63"/>
  <c r="C22" i="6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<sst xmlns="http://schemas.openxmlformats.org/spreadsheetml/2006/main" count="977" uniqueCount="710">
  <si>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</si>
  <si>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</si>
  <si>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</si>
  <si>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</si>
  <si>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</si>
  <si>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</si>
  <si>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</si>
  <si>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</si>
  <si>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</si>
  <si>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</si>
  <si>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</si>
  <si>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</si>
  <si>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</si>
  <si>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</si>
  <si>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</si>
  <si>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</si>
  <si>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</si>
  <si>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</si>
  <si>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</si>
  <si>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</si>
  <si>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</si>
  <si>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</si>
  <si>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</si>
  <si>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</si>
  <si>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</si>
  <si>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</si>
  <si>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</si>
  <si>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</si>
  <si>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</si>
  <si>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</si>
  <si>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</si>
  <si>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</si>
  <si>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</si>
  <si>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</si>
  <si>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</si>
  <si>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</si>
  <si>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</si>
  <si>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</si>
  <si>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</si>
  <si>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</si>
  <si>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</si>
  <si>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</si>
  <si>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</si>
  <si>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</si>
  <si>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</si>
  <si>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</si>
  <si>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</si>
  <si>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</si>
  <si>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</si>
  <si>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</si>
  <si>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</si>
  <si>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</si>
  <si>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</si>
  <si>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</si>
  <si>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</si>
  <si>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</si>
  <si>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</si>
  <si>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</si>
  <si>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</si>
  <si>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</si>
  <si>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</si>
  <si>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</si>
  <si>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</si>
  <si>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</si>
  <si>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</si>
  <si>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</si>
  <si>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</si>
  <si>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</si>
  <si>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</si>
  <si>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</si>
  <si>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</si>
  <si>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</si>
  <si>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</si>
  <si>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</si>
  <si>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</si>
  <si>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</si>
  <si>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</si>
  <si>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</si>
  <si>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</si>
  <si>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</si>
  <si>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</si>
  <si>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</si>
  <si>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</si>
  <si>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</si>
  <si>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</si>
  <si>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</si>
  <si>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</si>
  <si>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</si>
  <si>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</si>
  <si>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</si>
  <si>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</si>
  <si>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</si>
  <si>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</si>
  <si>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</si>
  <si>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</si>
  <si>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</si>
  <si>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</si>
  <si>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</si>
  <si>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</si>
  <si>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</si>
  <si>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</si>
  <si>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</si>
  <si>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</si>
  <si>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</si>
  <si>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</si>
  <si>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</si>
  <si>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Criterios</t>
  </si>
  <si>
    <t>ESF-08 BIENES MUEBLES E INMUEBLES</t>
  </si>
  <si>
    <t>ESF-09 INTANGIBLES Y DIFERIDOS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</si>
  <si>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</si>
  <si>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</si>
  <si>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</si>
  <si>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</si>
  <si>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</si>
  <si>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</si>
  <si>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</si>
  <si>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</si>
  <si>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</si>
  <si>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</si>
  <si>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</si>
  <si>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</si>
  <si>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</si>
  <si>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</si>
  <si>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</si>
  <si>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</si>
  <si>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</si>
  <si>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</si>
  <si>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</si>
  <si>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</si>
  <si>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</si>
  <si>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</si>
  <si>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</si>
  <si>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</si>
  <si>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</si>
  <si>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</si>
  <si>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</si>
  <si>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</si>
  <si>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</si>
  <si>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</si>
  <si>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</si>
  <si>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</si>
  <si>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</si>
  <si>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</si>
  <si>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</si>
  <si>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</si>
  <si>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</si>
  <si>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</si>
  <si>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</si>
  <si>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</si>
  <si>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</si>
  <si>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</si>
  <si>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</si>
  <si>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</si>
  <si>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</si>
  <si>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</si>
  <si>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</si>
  <si>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</si>
  <si>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</si>
  <si>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</si>
  <si>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</si>
  <si>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</si>
  <si>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</si>
  <si>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</si>
  <si>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</si>
  <si>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</si>
  <si>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</si>
  <si>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</si>
  <si>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</si>
  <si>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</si>
  <si>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</si>
  <si>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</si>
  <si>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</si>
  <si>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</si>
  <si>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</si>
  <si>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</si>
  <si>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</si>
  <si>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</si>
  <si>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</si>
  <si>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</si>
  <si>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</si>
  <si>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</si>
  <si>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</si>
  <si>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</si>
  <si>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</si>
  <si>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</si>
  <si>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</si>
  <si>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</si>
  <si>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</si>
  <si>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</si>
  <si>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</si>
  <si>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</si>
  <si>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</si>
  <si>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</si>
  <si>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</si>
  <si>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</si>
  <si>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</si>
  <si>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</si>
  <si>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</si>
  <si>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</si>
  <si>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</si>
  <si>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</si>
  <si>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</si>
  <si>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</si>
  <si>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</si>
  <si>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</si>
  <si>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</si>
  <si>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</si>
  <si>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</si>
  <si>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</si>
  <si>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</si>
  <si>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</si>
  <si>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</si>
  <si>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</si>
  <si>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</si>
  <si>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</si>
  <si>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</si>
  <si>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</si>
  <si>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</si>
  <si>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</si>
  <si>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</si>
  <si>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</si>
  <si>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</si>
  <si>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</si>
  <si>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</si>
  <si>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</si>
  <si>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</si>
  <si>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</si>
  <si>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</si>
  <si>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</si>
  <si>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</si>
  <si>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</si>
  <si>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</si>
  <si>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</si>
  <si>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</si>
  <si>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</si>
  <si>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</si>
  <si>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</si>
  <si>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</si>
  <si>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</si>
  <si>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</si>
  <si>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</si>
  <si>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</si>
  <si>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</si>
  <si>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</si>
  <si>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</si>
  <si>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</si>
  <si>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</si>
  <si>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</si>
  <si>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</si>
  <si>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</si>
  <si>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</si>
  <si>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</si>
  <si>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</si>
  <si>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</si>
  <si>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</si>
  <si>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</si>
  <si>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</si>
  <si>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</si>
  <si>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</si>
  <si>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</si>
  <si>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</si>
  <si>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</si>
  <si>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</si>
  <si>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</si>
  <si>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</si>
  <si>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</si>
  <si>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</si>
  <si>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</si>
  <si>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</si>
  <si>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</si>
  <si>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</si>
  <si>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</si>
  <si>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</si>
  <si>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</si>
  <si>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</si>
  <si>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</si>
  <si>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</si>
  <si>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</si>
  <si>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</si>
  <si>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</si>
  <si>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</si>
  <si>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</si>
  <si>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</si>
  <si>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</si>
  <si>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</si>
  <si>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</si>
  <si>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</si>
  <si>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</si>
  <si>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</si>
  <si>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</si>
  <si>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</si>
  <si>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</si>
  <si>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</si>
  <si>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</si>
  <si>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</si>
  <si>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</si>
  <si>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</si>
  <si>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</si>
  <si>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</si>
  <si>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</si>
  <si>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</si>
  <si>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</si>
  <si>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</si>
  <si>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</si>
  <si>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</si>
  <si>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</si>
  <si>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</si>
  <si>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</si>
  <si>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</si>
  <si>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</si>
  <si>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</si>
  <si>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</si>
  <si>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</si>
  <si>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</si>
  <si>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</si>
  <si>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</si>
  <si>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</si>
  <si>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</si>
  <si>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</si>
  <si>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</si>
  <si>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</si>
  <si>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</si>
  <si>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</si>
  <si>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</si>
  <si>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</si>
  <si>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</si>
  <si>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</si>
  <si>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</si>
  <si>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</si>
  <si>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</si>
  <si>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</si>
  <si>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</si>
  <si>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</si>
  <si>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</si>
  <si>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</si>
  <si>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</si>
  <si>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</si>
  <si>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</si>
  <si>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</si>
  <si>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</si>
  <si>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</si>
  <si>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</si>
  <si>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</si>
  <si>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</si>
  <si>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</si>
  <si>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</si>
  <si>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</si>
  <si>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</si>
  <si>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</si>
  <si>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</si>
  <si>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</si>
  <si>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</si>
  <si>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</si>
  <si>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</si>
  <si>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</si>
  <si>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</si>
  <si>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</si>
  <si>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</si>
  <si>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</si>
  <si>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</si>
  <si>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</si>
  <si>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</si>
  <si>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</si>
  <si>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</si>
  <si>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</si>
  <si>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</si>
  <si>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</si>
  <si>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</si>
  <si>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</si>
  <si>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</si>
  <si>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</si>
  <si>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</si>
  <si>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</si>
  <si>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</si>
  <si>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</si>
  <si>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</si>
  <si>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</si>
  <si>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</si>
  <si>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</si>
  <si>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</si>
  <si>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</si>
  <si>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</si>
  <si>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</si>
  <si>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</si>
  <si>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</si>
  <si>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</si>
  <si>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</si>
  <si>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</si>
  <si>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</si>
  <si>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</si>
  <si>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</si>
  <si>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</si>
  <si>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</si>
  <si>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</si>
  <si>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</si>
  <si>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</si>
  <si>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</si>
  <si>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</si>
  <si>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</si>
  <si>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</si>
  <si>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</si>
  <si>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</si>
  <si>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</si>
  <si>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</si>
  <si>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</si>
  <si>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</si>
  <si>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</si>
  <si>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</si>
  <si>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</si>
  <si>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</si>
  <si>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</si>
  <si>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</si>
  <si>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</si>
  <si>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</si>
  <si>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</si>
  <si>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</si>
  <si>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</si>
  <si>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</si>
  <si>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</si>
  <si>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</si>
  <si>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</si>
  <si>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</si>
  <si>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</si>
  <si>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</si>
  <si>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</si>
  <si>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</si>
  <si>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</si>
  <si>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</si>
  <si>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</si>
  <si>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</si>
  <si>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</si>
  <si>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</si>
  <si>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</si>
  <si>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</si>
  <si>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</si>
  <si>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</si>
  <si>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</si>
  <si>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</si>
  <si>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</si>
  <si>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</si>
  <si>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</si>
  <si>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</si>
  <si>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</si>
  <si>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</si>
  <si>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</si>
  <si>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</si>
  <si>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</si>
  <si>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</si>
  <si>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</si>
  <si>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</si>
  <si>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</si>
  <si>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</si>
  <si>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</si>
  <si>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</si>
  <si>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</si>
  <si>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</si>
  <si>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</si>
  <si>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</si>
  <si>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</si>
  <si>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</si>
  <si>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</si>
  <si>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</si>
  <si>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</si>
  <si>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</si>
  <si>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</si>
  <si>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</si>
  <si>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</si>
  <si>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</si>
  <si>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</si>
  <si>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</si>
  <si>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</si>
  <si>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</si>
  <si>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</si>
  <si>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</si>
  <si>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</si>
  <si>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</si>
  <si>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</si>
  <si>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</si>
  <si>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</si>
  <si>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</si>
  <si>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</si>
  <si>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</si>
  <si>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</si>
  <si>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</si>
  <si>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</si>
  <si>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</si>
  <si>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</si>
  <si>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</si>
  <si>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</si>
  <si>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</si>
  <si>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</si>
  <si>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</si>
  <si>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</si>
  <si>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</si>
  <si>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</si>
  <si>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</si>
  <si>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</si>
  <si>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</si>
  <si>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</si>
  <si>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</si>
  <si>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</si>
  <si>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</si>
  <si>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</si>
  <si>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</si>
  <si>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</si>
  <si>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</si>
  <si>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</si>
  <si>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</si>
  <si>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</si>
  <si>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</si>
  <si>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</si>
  <si>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</si>
  <si>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</si>
  <si>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</si>
  <si>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</si>
  <si>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</si>
  <si>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</si>
  <si>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</si>
  <si>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</si>
  <si>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</si>
  <si>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</si>
  <si>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</si>
  <si>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</si>
  <si>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</si>
  <si>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</si>
  <si>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</si>
  <si>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</si>
  <si>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</si>
  <si>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</si>
  <si>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</si>
  <si>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</si>
  <si>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(Cifras en pesos)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</si>
  <si>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</si>
  <si>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</si>
  <si>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</si>
  <si>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</si>
  <si>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</si>
  <si>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</si>
  <si>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</si>
  <si>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</si>
  <si>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</si>
  <si>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</si>
  <si>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</si>
  <si>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</si>
  <si>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</si>
  <si>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</si>
  <si>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</si>
  <si>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</si>
  <si>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</si>
  <si>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</si>
  <si>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</si>
  <si>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</si>
  <si>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</si>
  <si>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</si>
  <si>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</si>
  <si>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</si>
  <si>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</si>
  <si>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</si>
  <si>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</si>
  <si>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</si>
  <si>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</si>
  <si>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</si>
  <si>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</si>
  <si>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</si>
  <si>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</si>
  <si>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</si>
  <si>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</si>
  <si>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</si>
  <si>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</si>
  <si>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</si>
  <si>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</si>
  <si>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</si>
  <si>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</si>
  <si>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</si>
  <si>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</si>
  <si>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Banco del Bajio 01 Inversion</t>
  </si>
  <si>
    <t>Banco del Bajio 02 Inversion</t>
  </si>
  <si>
    <t>Bajio Domiciliacion Inversion 6572036</t>
  </si>
  <si>
    <t>Bajío 10232445  Protar Inversión</t>
  </si>
  <si>
    <t>BAJIO 362844200101 Ceag-Pro 2022 Pozo</t>
  </si>
  <si>
    <t>CMAPAS CONV-029 P-11 Ceag-Pro 36284115-0101</t>
  </si>
  <si>
    <t>Banca Afirme 1461099778 Inversion</t>
  </si>
  <si>
    <t>Banca Afirme 146110053 Inversion</t>
  </si>
  <si>
    <t>Documentos por Cobrar a Cp</t>
  </si>
  <si>
    <t>Cuotas Vencidas</t>
  </si>
  <si>
    <t>Subsidio Semanal</t>
  </si>
  <si>
    <t>Subsidio Catorcenal</t>
  </si>
  <si>
    <t>CxC Por Facturación</t>
  </si>
  <si>
    <t>CxC Documentados</t>
  </si>
  <si>
    <t>M26AN00604</t>
  </si>
  <si>
    <t>BLANCA GUADALUPE CABALLERO FLORES</t>
  </si>
  <si>
    <t>M26AN00666</t>
  </si>
  <si>
    <t>JUAN BARRIENTOS DIAZ</t>
  </si>
  <si>
    <t>M26AN00072</t>
  </si>
  <si>
    <t>JUANA JOSEFINA BRAVO PATIÑO</t>
  </si>
  <si>
    <t>Iva Acreditable por Pagar</t>
  </si>
  <si>
    <t>Iva Acreditable Pagado</t>
  </si>
  <si>
    <t>M26AP00583</t>
  </si>
  <si>
    <t>LUIS JORGE GALLARDO MARTINEZ</t>
  </si>
  <si>
    <t>M26AC00061</t>
  </si>
  <si>
    <t>PEDRO CONEJO MANCERA</t>
  </si>
  <si>
    <t>UEPS</t>
  </si>
  <si>
    <t>Linea Recta</t>
  </si>
  <si>
    <t>Uso</t>
  </si>
  <si>
    <t>ISR Salarios</t>
  </si>
  <si>
    <t>ISR Consejo Directiv</t>
  </si>
  <si>
    <t>ISR Profesionistas</t>
  </si>
  <si>
    <t>ISR Asimilables Suel</t>
  </si>
  <si>
    <t>1% Cedular</t>
  </si>
  <si>
    <t>Retención de 6% De IVA</t>
  </si>
  <si>
    <t>2% CEDULAR RESICO</t>
  </si>
  <si>
    <t>Cuota Obrera Sindicato</t>
  </si>
  <si>
    <t>Cuota Patronal Sindicato</t>
  </si>
  <si>
    <t>Cuota Obrera Confianza</t>
  </si>
  <si>
    <t>Cuota Patronal Confianza</t>
  </si>
  <si>
    <t>IMSS</t>
  </si>
  <si>
    <t>INFONAVIT</t>
  </si>
  <si>
    <t>Cuota Consejeros</t>
  </si>
  <si>
    <t>Cuota Patronal Consejo</t>
  </si>
  <si>
    <t>Intereses Fondo de Ahorro Empleados</t>
  </si>
  <si>
    <t>Prestamo FONACOT</t>
  </si>
  <si>
    <t>Descuentos Administrativos</t>
  </si>
  <si>
    <t>Sindical</t>
  </si>
  <si>
    <t>Donativo Bomberos</t>
  </si>
  <si>
    <t>Donativo Cruz Roja</t>
  </si>
  <si>
    <t>Donativo Dif</t>
  </si>
  <si>
    <t>Donativo Asilo de Ancianos</t>
  </si>
  <si>
    <t>Otras ctas por pagar CP</t>
  </si>
  <si>
    <t>IVA Trasladado</t>
  </si>
  <si>
    <t>IVA Trasladado Pendiente de Cobro</t>
  </si>
  <si>
    <t>Correspondiente del 1 de Enero 31 de Diciembre de 2022</t>
  </si>
  <si>
    <t>Bajio PROSSANEAR cta 6756 3730201 inversión</t>
  </si>
  <si>
    <t>CMAPAS Prima de Antigüedad Inver Cta16075285</t>
  </si>
  <si>
    <t>CMAPAS DINCORPORACION Cta32248346-0101</t>
  </si>
  <si>
    <t>BAJIO 362494980101 Ceag-Pro 2022 S Hum</t>
  </si>
  <si>
    <t>CMAPAS Ceag-Pro 2022 SectD 36249167-0101</t>
  </si>
  <si>
    <t>BAJIO 362495630101 Conv-028 S Hum Ceag-Pro</t>
  </si>
  <si>
    <t>BAJIO 36249290101 Conv-029 SectD Ceag-Pro</t>
  </si>
  <si>
    <t>Santander Cta 22000 106988 Inversión</t>
  </si>
  <si>
    <t>Dep Gasto</t>
  </si>
  <si>
    <t>Dep Acumulada</t>
  </si>
  <si>
    <t>Amort Gasto</t>
  </si>
  <si>
    <t>Amort Acum</t>
  </si>
  <si>
    <t>Bajo protesta de decir verdad declaramos que los Estados Financieros y sus notas, son razonablemente correctos y son responsabilidad del emisor</t>
  </si>
  <si>
    <t>Inversion gobierno</t>
  </si>
  <si>
    <t>PREFABRICADOS SALAMANCA, SA DE CV</t>
  </si>
  <si>
    <t>M26AP01181</t>
  </si>
  <si>
    <t>M26AC00003</t>
  </si>
  <si>
    <t>PERFORACIONES HIDRAULICAS DEL BAJIO</t>
  </si>
  <si>
    <t>M26AC00028</t>
  </si>
  <si>
    <t>MAQUINARIA Y ASOCIADOS,</t>
  </si>
  <si>
    <t>M26AC00097</t>
  </si>
  <si>
    <t>M26AC00345</t>
  </si>
  <si>
    <t>CONSTRUCCIONES DEL BAJIO</t>
  </si>
  <si>
    <t>M26AC00346</t>
  </si>
  <si>
    <t>Pasivos al cierre</t>
  </si>
  <si>
    <t>PASIVOS CAPITULO 3000 AL CIERRE 2022</t>
  </si>
  <si>
    <t>CRUZADA NACIONAL HIDRICA,AC</t>
  </si>
  <si>
    <t>MIRANDA, ARANA, VELASCO SC</t>
  </si>
  <si>
    <t>AXIOMA 32 TALLER DE INGENIERÍA,SC</t>
  </si>
  <si>
    <t>0.2% Capacitación</t>
  </si>
  <si>
    <t>0.5 % D.I.V.O.</t>
  </si>
  <si>
    <t>0.25% Ret Colegio De Ingenieros Civiles</t>
  </si>
  <si>
    <t>0.25% Ret Colegio de Arquitectos</t>
  </si>
  <si>
    <t>0.5% Ret CMAPAS</t>
  </si>
  <si>
    <t>0.2% Capacitacion Trabajadores CMAPAS</t>
  </si>
  <si>
    <t>211700001</t>
  </si>
  <si>
    <t>211700002</t>
  </si>
  <si>
    <t>211700003</t>
  </si>
  <si>
    <t>211700004</t>
  </si>
  <si>
    <t>211700005</t>
  </si>
  <si>
    <t>211700008</t>
  </si>
  <si>
    <t>211700009</t>
  </si>
  <si>
    <t>211700102</t>
  </si>
  <si>
    <t>211700103</t>
  </si>
  <si>
    <t>211700104</t>
  </si>
  <si>
    <t>211700105</t>
  </si>
  <si>
    <t>211700106</t>
  </si>
  <si>
    <t>211700107</t>
  </si>
  <si>
    <t>211700108</t>
  </si>
  <si>
    <t>211700109</t>
  </si>
  <si>
    <t>211700111</t>
  </si>
  <si>
    <t>211700112</t>
  </si>
  <si>
    <t>211700203</t>
  </si>
  <si>
    <t>211700206</t>
  </si>
  <si>
    <t>211700301</t>
  </si>
  <si>
    <t>211700302</t>
  </si>
  <si>
    <t>211700305</t>
  </si>
  <si>
    <t>211700306</t>
  </si>
  <si>
    <t>211700307</t>
  </si>
  <si>
    <t>211700308</t>
  </si>
  <si>
    <t>211700401</t>
  </si>
  <si>
    <t>211700402</t>
  </si>
  <si>
    <t>211700403</t>
  </si>
  <si>
    <t>211700404</t>
  </si>
  <si>
    <t>Del 01 de Enero al 31 de Diciembre de 2022</t>
  </si>
  <si>
    <t>Sector Paramunicipal: CMAPAS, DIF MUNICIPAL, INSTITUTO DE LA MUJER, INSADIS, IMPLAN Y SAPASVA</t>
  </si>
  <si>
    <t>Municipio de Salamanca, Guanajuato.</t>
  </si>
  <si>
    <t>Cuenta Pública 2022</t>
  </si>
  <si>
    <t>Notas de Desglose de Estados de Situación Financiera CONSOLIDADO</t>
  </si>
  <si>
    <t>Municipio de Salamanca, Gto.</t>
  </si>
  <si>
    <t>Cuenta Publica 2022</t>
  </si>
  <si>
    <t>Notas de Desglose Estado de Actividades CONSOLIDADO</t>
  </si>
  <si>
    <t>Notas de Desglose Estado de Variación en la Hacienda Pública CONSOLIDADO</t>
  </si>
  <si>
    <t>Notas de Desglose Estado de Flujos de Efectivo CONSOLIDADO</t>
  </si>
  <si>
    <t>Conciliación entre los Ingresos Presupuestarios y Contables CONSOLIDADO</t>
  </si>
  <si>
    <t>Conciliación entre los Egresos Presupuestarios y los Gastos Contables CONSOLIDADO</t>
  </si>
  <si>
    <t>Notas de Memoria CONSOLIDADA</t>
  </si>
  <si>
    <t>Notas de Desglose y Memoria CONSOLIDADA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</si>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</sst>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4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7"/>
      <color rgb="FFFFFFFF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9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2" fillId="0" borderId="0"/>
    <xf numFmtId="0" fontId="12" fillId="0" borderId="0"/>
    <xf numFmtId="0" fontId="5" fillId="0" borderId="0"/>
    <xf numFmtId="0" fontId="15" fillId="0" borderId="0" applyNumberFormat="0" applyFill="0" applyBorder="0" applyAlignment="0" applyProtection="0"/>
    <xf numFmtId="0" fontId="12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6" fillId="11" borderId="22" applyNumberFormat="0" applyAlignment="0" applyProtection="0"/>
    <xf numFmtId="0" fontId="27" fillId="12" borderId="23" applyNumberFormat="0" applyAlignment="0" applyProtection="0"/>
    <xf numFmtId="0" fontId="28" fillId="12" borderId="22" applyNumberFormat="0" applyAlignment="0" applyProtection="0"/>
    <xf numFmtId="0" fontId="29" fillId="0" borderId="24" applyNumberFormat="0" applyFill="0" applyAlignment="0" applyProtection="0"/>
    <xf numFmtId="0" fontId="30" fillId="13" borderId="25" applyNumberFormat="0" applyAlignment="0" applyProtection="0"/>
    <xf numFmtId="0" fontId="31" fillId="0" borderId="0" applyNumberFormat="0" applyFill="0" applyBorder="0" applyAlignment="0" applyProtection="0"/>
    <xf numFmtId="0" fontId="5" fillId="14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34" fillId="38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5" fillId="0" borderId="0"/>
    <xf numFmtId="165" fontId="3" fillId="0" borderId="0"/>
    <xf numFmtId="0" fontId="6" fillId="0" borderId="0"/>
    <xf numFmtId="43" fontId="36" fillId="0" borderId="0" applyFont="0" applyFill="0" applyBorder="0" applyAlignment="0" applyProtection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5">
    <xf numFmtId="0" fontId="0" fillId="0" borderId="0" xfId="0"/>
    <xf numFmtId="0" fontId="6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10" fillId="0" borderId="0" xfId="8" applyFont="1" applyAlignment="1">
      <alignment vertical="center"/>
    </xf>
    <xf numFmtId="0" fontId="13" fillId="3" borderId="0" xfId="8" applyFont="1" applyFill="1" applyAlignment="1">
      <alignment vertical="center"/>
    </xf>
    <xf numFmtId="0" fontId="13" fillId="4" borderId="0" xfId="8" applyFont="1" applyFill="1" applyAlignment="1">
      <alignment horizontal="center" vertical="center"/>
    </xf>
    <xf numFmtId="0" fontId="13" fillId="4" borderId="0" xfId="8" applyFont="1" applyFill="1"/>
    <xf numFmtId="0" fontId="10" fillId="0" borderId="0" xfId="8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3" fillId="4" borderId="0" xfId="9" applyFont="1" applyFill="1" applyAlignment="1">
      <alignment horizontal="center" vertical="center"/>
    </xf>
    <xf numFmtId="0" fontId="13" fillId="4" borderId="0" xfId="9" applyFont="1" applyFill="1"/>
    <xf numFmtId="0" fontId="14" fillId="5" borderId="0" xfId="9" applyFont="1" applyFill="1"/>
    <xf numFmtId="0" fontId="10" fillId="0" borderId="0" xfId="9" applyFont="1" applyAlignment="1">
      <alignment vertical="center"/>
    </xf>
    <xf numFmtId="0" fontId="9" fillId="3" borderId="0" xfId="8" applyFont="1" applyFill="1" applyAlignment="1">
      <alignment vertical="center"/>
    </xf>
    <xf numFmtId="0" fontId="6" fillId="0" borderId="0" xfId="10" applyFont="1" applyAlignment="1">
      <alignment vertical="center"/>
    </xf>
    <xf numFmtId="0" fontId="6" fillId="0" borderId="0" xfId="10" applyFont="1"/>
    <xf numFmtId="0" fontId="8" fillId="0" borderId="0" xfId="10" applyFont="1"/>
    <xf numFmtId="0" fontId="6" fillId="0" borderId="0" xfId="10" applyFont="1" applyAlignment="1">
      <alignment horizontal="center" vertical="center"/>
    </xf>
    <xf numFmtId="0" fontId="16" fillId="0" borderId="4" xfId="11" applyFont="1" applyFill="1" applyBorder="1" applyAlignment="1" applyProtection="1">
      <alignment horizontal="center"/>
      <protection locked="0"/>
    </xf>
    <xf numFmtId="0" fontId="16" fillId="0" borderId="8" xfId="11" applyFont="1" applyFill="1" applyBorder="1" applyProtection="1">
      <protection locked="0"/>
    </xf>
    <xf numFmtId="0" fontId="13" fillId="4" borderId="0" xfId="12" applyFont="1" applyFill="1"/>
    <xf numFmtId="0" fontId="14" fillId="5" borderId="0" xfId="12" applyFont="1" applyFill="1"/>
    <xf numFmtId="0" fontId="10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4" fontId="2" fillId="0" borderId="0" xfId="12" applyNumberFormat="1" applyFont="1"/>
    <xf numFmtId="0" fontId="6" fillId="0" borderId="0" xfId="13" applyFont="1"/>
    <xf numFmtId="0" fontId="9" fillId="0" borderId="9" xfId="13" applyFont="1" applyBorder="1" applyAlignment="1">
      <alignment vertical="center"/>
    </xf>
    <xf numFmtId="0" fontId="6" fillId="0" borderId="2" xfId="13" applyFont="1" applyBorder="1"/>
    <xf numFmtId="0" fontId="10" fillId="0" borderId="12" xfId="13" applyFont="1" applyBorder="1" applyAlignment="1">
      <alignment horizontal="left" vertical="center" wrapText="1" indent="1"/>
    </xf>
    <xf numFmtId="0" fontId="10" fillId="0" borderId="2" xfId="13" applyFont="1" applyBorder="1" applyAlignment="1">
      <alignment horizontal="left" vertical="center"/>
    </xf>
    <xf numFmtId="0" fontId="10" fillId="0" borderId="9" xfId="13" applyFont="1" applyBorder="1" applyAlignment="1">
      <alignment horizontal="left" vertical="center" indent="1"/>
    </xf>
    <xf numFmtId="0" fontId="10" fillId="0" borderId="9" xfId="13" applyFont="1" applyBorder="1" applyAlignment="1">
      <alignment horizontal="left" vertical="center" wrapText="1"/>
    </xf>
    <xf numFmtId="4" fontId="10" fillId="0" borderId="9" xfId="13" applyNumberFormat="1" applyFont="1" applyBorder="1" applyAlignment="1">
      <alignment horizontal="right" vertical="center" wrapText="1" indent="1"/>
    </xf>
    <xf numFmtId="0" fontId="9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10" fillId="0" borderId="9" xfId="13" applyFont="1" applyBorder="1" applyAlignment="1">
      <alignment horizontal="left" vertical="center"/>
    </xf>
    <xf numFmtId="4" fontId="10" fillId="0" borderId="11" xfId="13" applyNumberFormat="1" applyFont="1" applyBorder="1" applyAlignment="1">
      <alignment horizontal="right" vertical="center" indent="1"/>
    </xf>
    <xf numFmtId="0" fontId="9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6" fillId="0" borderId="9" xfId="13" applyFont="1" applyBorder="1"/>
    <xf numFmtId="0" fontId="9" fillId="0" borderId="12" xfId="13" applyFont="1" applyBorder="1" applyAlignment="1">
      <alignment vertical="center"/>
    </xf>
    <xf numFmtId="0" fontId="10" fillId="0" borderId="9" xfId="13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49" fontId="2" fillId="0" borderId="2" xfId="13" applyNumberFormat="1" applyFont="1" applyBorder="1" applyAlignment="1">
      <alignment vertical="center"/>
    </xf>
    <xf numFmtId="0" fontId="14" fillId="5" borderId="0" xfId="9" applyFont="1" applyFill="1" applyAlignment="1">
      <alignment horizontal="center"/>
    </xf>
    <xf numFmtId="0" fontId="9" fillId="0" borderId="0" xfId="9" applyFont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4" fillId="5" borderId="0" xfId="9" applyFont="1" applyFill="1" applyAlignment="1">
      <alignment horizontal="center" vertical="center"/>
    </xf>
    <xf numFmtId="4" fontId="10" fillId="0" borderId="28" xfId="8" applyNumberFormat="1" applyFont="1" applyBorder="1" applyAlignment="1">
      <alignment horizontal="right" vertical="center"/>
    </xf>
    <xf numFmtId="0" fontId="10" fillId="0" borderId="28" xfId="8" applyFont="1" applyBorder="1" applyAlignment="1">
      <alignment vertical="center"/>
    </xf>
    <xf numFmtId="0" fontId="10" fillId="0" borderId="28" xfId="2" applyFont="1" applyBorder="1"/>
    <xf numFmtId="0" fontId="10" fillId="0" borderId="28" xfId="9" applyFont="1" applyBorder="1" applyAlignment="1">
      <alignment vertical="center"/>
    </xf>
    <xf numFmtId="0" fontId="10" fillId="0" borderId="28" xfId="8" applyFont="1" applyBorder="1" applyAlignment="1">
      <alignment horizontal="left" vertical="center" wrapText="1"/>
    </xf>
    <xf numFmtId="0" fontId="10" fillId="0" borderId="28" xfId="9" applyFont="1" applyBorder="1" applyAlignment="1">
      <alignment vertical="center" wrapText="1"/>
    </xf>
    <xf numFmtId="0" fontId="9" fillId="0" borderId="0" xfId="9" applyFont="1" applyAlignment="1">
      <alignment vertical="center"/>
    </xf>
    <xf numFmtId="4" fontId="10" fillId="0" borderId="28" xfId="9" applyNumberFormat="1" applyFont="1" applyBorder="1" applyAlignment="1">
      <alignment vertical="center"/>
    </xf>
    <xf numFmtId="0" fontId="6" fillId="0" borderId="0" xfId="9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9" applyFont="1" applyAlignment="1" applyProtection="1">
      <alignment vertical="top"/>
      <protection locked="0"/>
    </xf>
    <xf numFmtId="0" fontId="9" fillId="0" borderId="28" xfId="9" applyFont="1" applyBorder="1" applyAlignment="1">
      <alignment vertical="center"/>
    </xf>
    <xf numFmtId="0" fontId="13" fillId="4" borderId="0" xfId="9" applyFont="1" applyFill="1" applyAlignment="1">
      <alignment vertical="center"/>
    </xf>
    <xf numFmtId="0" fontId="9" fillId="0" borderId="28" xfId="9" applyFont="1" applyBorder="1" applyAlignment="1">
      <alignment horizontal="center" vertical="center"/>
    </xf>
    <xf numFmtId="0" fontId="1" fillId="0" borderId="28" xfId="2" applyFont="1" applyBorder="1"/>
    <xf numFmtId="4" fontId="2" fillId="0" borderId="28" xfId="12" applyNumberFormat="1" applyFont="1" applyBorder="1"/>
    <xf numFmtId="0" fontId="9" fillId="0" borderId="28" xfId="2" applyFont="1" applyBorder="1" applyAlignment="1">
      <alignment horizontal="left" indent="1"/>
    </xf>
    <xf numFmtId="9" fontId="2" fillId="0" borderId="28" xfId="12" applyNumberFormat="1" applyFont="1" applyBorder="1"/>
    <xf numFmtId="0" fontId="9" fillId="0" borderId="28" xfId="2" applyFont="1" applyBorder="1"/>
    <xf numFmtId="0" fontId="10" fillId="0" borderId="28" xfId="8" applyFont="1" applyBorder="1" applyAlignment="1">
      <alignment vertical="center" wrapText="1"/>
    </xf>
    <xf numFmtId="4" fontId="9" fillId="0" borderId="28" xfId="8" applyNumberFormat="1" applyFont="1" applyBorder="1" applyAlignment="1">
      <alignment vertical="center"/>
    </xf>
    <xf numFmtId="0" fontId="2" fillId="0" borderId="28" xfId="12" applyFont="1" applyBorder="1"/>
    <xf numFmtId="0" fontId="10" fillId="0" borderId="28" xfId="2" applyFont="1" applyBorder="1" applyAlignment="1">
      <alignment horizontal="center"/>
    </xf>
    <xf numFmtId="0" fontId="38" fillId="5" borderId="0" xfId="8" applyFont="1" applyFill="1" applyAlignment="1">
      <alignment vertical="center" wrapText="1"/>
    </xf>
    <xf numFmtId="0" fontId="9" fillId="0" borderId="28" xfId="8" applyFont="1" applyBorder="1" applyAlignment="1">
      <alignment vertical="center" wrapText="1"/>
    </xf>
    <xf numFmtId="0" fontId="10" fillId="0" borderId="28" xfId="8" applyFont="1" applyBorder="1" applyAlignment="1">
      <alignment horizontal="center" vertical="center"/>
    </xf>
    <xf numFmtId="4" fontId="10" fillId="0" borderId="28" xfId="8" applyNumberFormat="1" applyFont="1" applyBorder="1" applyAlignment="1">
      <alignment vertical="center"/>
    </xf>
    <xf numFmtId="0" fontId="10" fillId="0" borderId="28" xfId="12" applyFont="1" applyBorder="1"/>
    <xf numFmtId="4" fontId="9" fillId="0" borderId="28" xfId="2" applyNumberFormat="1" applyFont="1" applyBorder="1"/>
    <xf numFmtId="0" fontId="2" fillId="0" borderId="28" xfId="2" applyFont="1" applyBorder="1"/>
    <xf numFmtId="0" fontId="9" fillId="39" borderId="2" xfId="13" applyFont="1" applyFill="1" applyBorder="1" applyAlignment="1">
      <alignment vertical="center"/>
    </xf>
    <xf numFmtId="4" fontId="10" fillId="0" borderId="28" xfId="19" applyNumberFormat="1" applyFont="1" applyFill="1" applyBorder="1"/>
    <xf numFmtId="4" fontId="10" fillId="0" borderId="28" xfId="18" applyNumberFormat="1" applyFont="1" applyFill="1" applyBorder="1"/>
    <xf numFmtId="0" fontId="9" fillId="0" borderId="28" xfId="2" applyFont="1" applyBorder="1" applyAlignment="1">
      <alignment horizontal="center"/>
    </xf>
    <xf numFmtId="0" fontId="2" fillId="0" borderId="28" xfId="12" applyFont="1" applyBorder="1" applyAlignment="1">
      <alignment horizontal="center"/>
    </xf>
    <xf numFmtId="4" fontId="9" fillId="0" borderId="28" xfId="19" applyNumberFormat="1" applyFont="1" applyFill="1" applyBorder="1"/>
    <xf numFmtId="0" fontId="2" fillId="0" borderId="28" xfId="12" applyFont="1" applyBorder="1" applyAlignment="1">
      <alignment wrapText="1"/>
    </xf>
    <xf numFmtId="0" fontId="9" fillId="0" borderId="28" xfId="8" applyFont="1" applyBorder="1" applyAlignment="1">
      <alignment horizontal="center" vertical="center"/>
    </xf>
    <xf numFmtId="9" fontId="2" fillId="0" borderId="28" xfId="14" applyFont="1" applyBorder="1"/>
    <xf numFmtId="0" fontId="9" fillId="0" borderId="28" xfId="8" applyFont="1" applyBorder="1" applyAlignment="1">
      <alignment vertical="center"/>
    </xf>
    <xf numFmtId="4" fontId="9" fillId="0" borderId="28" xfId="18" applyNumberFormat="1" applyFont="1" applyFill="1" applyBorder="1"/>
    <xf numFmtId="0" fontId="14" fillId="6" borderId="0" xfId="8" applyFont="1" applyFill="1" applyAlignment="1">
      <alignment vertical="center"/>
    </xf>
    <xf numFmtId="0" fontId="9" fillId="0" borderId="28" xfId="9" applyFont="1" applyBorder="1"/>
    <xf numFmtId="4" fontId="9" fillId="0" borderId="28" xfId="9" applyNumberFormat="1" applyFont="1" applyBorder="1"/>
    <xf numFmtId="0" fontId="13" fillId="4" borderId="0" xfId="8" applyFont="1" applyFill="1" applyAlignment="1">
      <alignment vertical="center"/>
    </xf>
    <xf numFmtId="0" fontId="2" fillId="0" borderId="28" xfId="9" applyFont="1" applyBorder="1"/>
    <xf numFmtId="0" fontId="10" fillId="0" borderId="28" xfId="9" applyFont="1" applyBorder="1"/>
    <xf numFmtId="0" fontId="10" fillId="0" borderId="28" xfId="9" applyFont="1" applyBorder="1" applyAlignment="1">
      <alignment horizontal="center"/>
    </xf>
    <xf numFmtId="4" fontId="6" fillId="0" borderId="28" xfId="2" applyNumberFormat="1" applyFont="1" applyBorder="1" applyAlignment="1" applyProtection="1">
      <alignment vertical="top"/>
      <protection locked="0"/>
    </xf>
    <xf numFmtId="4" fontId="10" fillId="0" borderId="0" xfId="8" applyNumberFormat="1" applyFont="1" applyAlignment="1">
      <alignment vertical="center"/>
    </xf>
    <xf numFmtId="0" fontId="9" fillId="0" borderId="28" xfId="9" applyFont="1" applyBorder="1" applyAlignment="1">
      <alignment horizontal="center"/>
    </xf>
    <xf numFmtId="0" fontId="9" fillId="0" borderId="28" xfId="9" quotePrefix="1" applyFont="1" applyBorder="1" applyAlignment="1">
      <alignment horizontal="left" indent="1"/>
    </xf>
    <xf numFmtId="0" fontId="1" fillId="0" borderId="28" xfId="9" applyFont="1" applyBorder="1"/>
    <xf numFmtId="0" fontId="9" fillId="0" borderId="28" xfId="9" applyFont="1" applyBorder="1" applyAlignment="1">
      <alignment horizontal="left" indent="1"/>
    </xf>
    <xf numFmtId="0" fontId="9" fillId="0" borderId="0" xfId="8" applyFont="1" applyAlignment="1">
      <alignment vertical="center"/>
    </xf>
    <xf numFmtId="0" fontId="14" fillId="5" borderId="0" xfId="8" applyFont="1" applyFill="1" applyAlignment="1">
      <alignment vertical="center"/>
    </xf>
    <xf numFmtId="0" fontId="14" fillId="5" borderId="0" xfId="8" applyFont="1" applyFill="1" applyAlignment="1">
      <alignment vertical="center" wrapText="1"/>
    </xf>
    <xf numFmtId="0" fontId="2" fillId="0" borderId="28" xfId="12" applyFont="1" applyBorder="1" applyAlignment="1">
      <alignment horizontal="center" vertical="center"/>
    </xf>
    <xf numFmtId="0" fontId="14" fillId="5" borderId="0" xfId="9" applyFont="1" applyFill="1" applyAlignment="1">
      <alignment vertical="center"/>
    </xf>
    <xf numFmtId="0" fontId="14" fillId="5" borderId="0" xfId="9" applyFont="1" applyFill="1" applyAlignment="1">
      <alignment vertical="center" wrapText="1"/>
    </xf>
    <xf numFmtId="4" fontId="10" fillId="0" borderId="28" xfId="9" applyNumberFormat="1" applyFont="1" applyBorder="1"/>
    <xf numFmtId="4" fontId="10" fillId="0" borderId="0" xfId="8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/>
    <xf numFmtId="4" fontId="2" fillId="0" borderId="28" xfId="12" applyNumberFormat="1" applyFont="1" applyBorder="1" applyAlignment="1">
      <alignment vertical="center"/>
    </xf>
    <xf numFmtId="0" fontId="10" fillId="0" borderId="0" xfId="12" applyFont="1" applyAlignment="1">
      <alignment vertical="center"/>
    </xf>
    <xf numFmtId="4" fontId="9" fillId="7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9" xfId="13" applyNumberFormat="1" applyFont="1" applyBorder="1" applyAlignment="1">
      <alignment horizontal="right" vertical="center"/>
    </xf>
    <xf numFmtId="4" fontId="10" fillId="0" borderId="9" xfId="13" applyNumberFormat="1" applyFont="1" applyBorder="1" applyAlignment="1">
      <alignment horizontal="right"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2" fillId="0" borderId="9" xfId="13" applyNumberFormat="1" applyFont="1" applyBorder="1" applyAlignment="1">
      <alignment horizontal="right"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0" fontId="40" fillId="0" borderId="0" xfId="8" applyFont="1" applyAlignment="1">
      <alignment horizontal="right" vertical="center"/>
    </xf>
    <xf numFmtId="0" fontId="4" fillId="0" borderId="0" xfId="8" applyFont="1" applyAlignment="1">
      <alignment horizontal="left" vertical="center"/>
    </xf>
    <xf numFmtId="0" fontId="9" fillId="0" borderId="0" xfId="8" applyFont="1" applyAlignment="1">
      <alignment horizontal="right" vertical="center"/>
    </xf>
    <xf numFmtId="0" fontId="1" fillId="0" borderId="0" xfId="8" applyFont="1" applyAlignment="1">
      <alignment horizontal="left" vertical="center"/>
    </xf>
    <xf numFmtId="0" fontId="42" fillId="0" borderId="0" xfId="9" applyFont="1" applyAlignment="1">
      <alignment horizontal="right" vertical="center"/>
    </xf>
    <xf numFmtId="0" fontId="43" fillId="0" borderId="0" xfId="9" applyFont="1" applyAlignment="1">
      <alignment horizontal="left" vertical="center"/>
    </xf>
    <xf numFmtId="0" fontId="9" fillId="0" borderId="0" xfId="9" applyFont="1" applyAlignment="1">
      <alignment horizontal="right" vertical="center"/>
    </xf>
    <xf numFmtId="0" fontId="1" fillId="0" borderId="0" xfId="9" applyFont="1" applyAlignment="1">
      <alignment horizontal="left" vertical="center"/>
    </xf>
    <xf numFmtId="0" fontId="40" fillId="0" borderId="0" xfId="9" applyFont="1" applyAlignment="1">
      <alignment horizontal="right" vertical="center"/>
    </xf>
    <xf numFmtId="0" fontId="4" fillId="0" borderId="0" xfId="9" applyFont="1" applyAlignment="1">
      <alignment horizontal="left" vertical="center"/>
    </xf>
    <xf numFmtId="0" fontId="9" fillId="0" borderId="13" xfId="13" applyFont="1" applyBorder="1" applyAlignment="1">
      <alignment vertical="center"/>
    </xf>
    <xf numFmtId="0" fontId="4" fillId="3" borderId="0" xfId="8" applyFont="1" applyFill="1" applyAlignment="1">
      <alignment horizontal="right" vertical="center"/>
    </xf>
    <xf numFmtId="0" fontId="4" fillId="3" borderId="0" xfId="8" applyFont="1" applyFill="1" applyAlignment="1">
      <alignment horizontal="left" vertical="center"/>
    </xf>
    <xf numFmtId="0" fontId="4" fillId="3" borderId="0" xfId="8" applyFont="1" applyFill="1" applyAlignment="1">
      <alignment vertical="center"/>
    </xf>
    <xf numFmtId="4" fontId="40" fillId="0" borderId="1" xfId="13" applyNumberFormat="1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0" fillId="0" borderId="1" xfId="13" applyNumberFormat="1" applyFont="1" applyBorder="1" applyAlignment="1">
      <alignment horizontal="right" vertical="center" indent="1"/>
    </xf>
    <xf numFmtId="0" fontId="9" fillId="0" borderId="1" xfId="13" applyFont="1" applyBorder="1" applyAlignment="1">
      <alignment vertical="center"/>
    </xf>
    <xf numFmtId="4" fontId="40" fillId="0" borderId="1" xfId="13" applyNumberFormat="1" applyFont="1" applyBorder="1" applyAlignment="1">
      <alignment horizontal="right" vertical="center" wrapText="1" indent="1"/>
    </xf>
    <xf numFmtId="0" fontId="11" fillId="3" borderId="0" xfId="8" applyFont="1" applyFill="1" applyAlignment="1">
      <alignment horizontal="center" vertical="center"/>
    </xf>
    <xf numFmtId="0" fontId="45" fillId="3" borderId="0" xfId="8" applyFont="1" applyFill="1" applyAlignment="1">
      <alignment horizontal="center" vertical="center"/>
    </xf>
    <xf numFmtId="0" fontId="39" fillId="3" borderId="0" xfId="8" applyFont="1" applyFill="1" applyAlignment="1">
      <alignment horizontal="center" vertical="center"/>
    </xf>
    <xf numFmtId="0" fontId="13" fillId="3" borderId="0" xfId="8" applyFont="1" applyFill="1" applyAlignment="1">
      <alignment horizontal="center" vertical="center"/>
    </xf>
    <xf numFmtId="0" fontId="4" fillId="3" borderId="0" xfId="8" applyFont="1" applyFill="1" applyAlignment="1">
      <alignment horizontal="center" vertical="center"/>
    </xf>
    <xf numFmtId="0" fontId="39" fillId="2" borderId="11" xfId="3" applyFont="1" applyFill="1" applyBorder="1" applyAlignment="1" applyProtection="1">
      <alignment horizontal="center" vertical="center" wrapText="1"/>
      <protection locked="0"/>
    </xf>
    <xf numFmtId="0" fontId="39" fillId="2" borderId="29" xfId="3" applyFont="1" applyFill="1" applyBorder="1" applyAlignment="1" applyProtection="1">
      <alignment horizontal="center" vertical="center" wrapText="1"/>
      <protection locked="0"/>
    </xf>
    <xf numFmtId="0" fontId="39" fillId="2" borderId="30" xfId="3" applyFont="1" applyFill="1" applyBorder="1" applyAlignment="1" applyProtection="1">
      <alignment horizontal="center" vertical="center" wrapText="1"/>
      <protection locked="0"/>
    </xf>
    <xf numFmtId="0" fontId="39" fillId="2" borderId="31" xfId="3" applyFont="1" applyFill="1" applyBorder="1" applyAlignment="1" applyProtection="1">
      <alignment horizontal="center" vertical="center" wrapText="1"/>
      <protection locked="0"/>
    </xf>
    <xf numFmtId="0" fontId="39" fillId="2" borderId="4" xfId="3" applyFont="1" applyFill="1" applyBorder="1" applyAlignment="1" applyProtection="1">
      <alignment horizontal="center" vertical="center" wrapText="1"/>
      <protection locked="0"/>
    </xf>
    <xf numFmtId="0" fontId="39" fillId="2" borderId="0" xfId="3" applyFont="1" applyFill="1" applyAlignment="1" applyProtection="1">
      <alignment horizontal="center" vertical="center" wrapText="1"/>
      <protection locked="0"/>
    </xf>
    <xf numFmtId="0" fontId="39" fillId="2" borderId="8" xfId="3" applyFont="1" applyFill="1" applyBorder="1" applyAlignment="1" applyProtection="1">
      <alignment horizontal="center" vertical="center" wrapText="1"/>
      <protection locked="0"/>
    </xf>
    <xf numFmtId="0" fontId="38" fillId="5" borderId="0" xfId="8" applyFont="1" applyFill="1" applyAlignment="1">
      <alignment horizontal="left" vertical="center" wrapText="1"/>
    </xf>
    <xf numFmtId="0" fontId="14" fillId="5" borderId="0" xfId="8" applyFont="1" applyFill="1" applyAlignment="1">
      <alignment horizontal="center" vertical="center" wrapText="1"/>
    </xf>
    <xf numFmtId="0" fontId="41" fillId="0" borderId="0" xfId="8" applyFont="1" applyAlignment="1">
      <alignment horizontal="center" vertical="center"/>
    </xf>
    <xf numFmtId="0" fontId="42" fillId="0" borderId="0" xfId="8" applyFont="1" applyAlignment="1">
      <alignment horizontal="center" vertical="center"/>
    </xf>
    <xf numFmtId="0" fontId="42" fillId="0" borderId="0" xfId="9" applyFont="1" applyAlignment="1">
      <alignment horizontal="center" vertical="center"/>
    </xf>
    <xf numFmtId="0" fontId="44" fillId="0" borderId="10" xfId="13" applyFont="1" applyBorder="1" applyAlignment="1">
      <alignment horizontal="center" vertical="center"/>
    </xf>
    <xf numFmtId="0" fontId="44" fillId="0" borderId="0" xfId="13" applyFont="1" applyAlignment="1">
      <alignment horizontal="center" vertical="center"/>
    </xf>
    <xf numFmtId="0" fontId="44" fillId="0" borderId="15" xfId="13" applyFont="1" applyBorder="1" applyAlignment="1">
      <alignment horizontal="center" vertical="center"/>
    </xf>
    <xf numFmtId="0" fontId="8" fillId="0" borderId="13" xfId="13" applyFont="1" applyBorder="1" applyAlignment="1">
      <alignment horizontal="center" vertical="center"/>
    </xf>
    <xf numFmtId="0" fontId="8" fillId="0" borderId="14" xfId="13" applyFont="1" applyBorder="1" applyAlignment="1">
      <alignment horizontal="center" vertical="center"/>
    </xf>
    <xf numFmtId="0" fontId="8" fillId="0" borderId="16" xfId="13" applyFont="1" applyBorder="1" applyAlignment="1">
      <alignment horizontal="center" vertical="center"/>
    </xf>
    <xf numFmtId="0" fontId="4" fillId="0" borderId="10" xfId="13" applyFont="1" applyBorder="1" applyAlignment="1" applyProtection="1">
      <alignment horizontal="center" vertical="center" wrapText="1"/>
      <protection locked="0"/>
    </xf>
    <xf numFmtId="0" fontId="4" fillId="0" borderId="0" xfId="13" applyFont="1" applyAlignment="1" applyProtection="1">
      <alignment horizontal="center" vertical="center" wrapText="1"/>
      <protection locked="0"/>
    </xf>
    <xf numFmtId="0" fontId="4" fillId="0" borderId="15" xfId="13" applyFont="1" applyBorder="1" applyAlignment="1" applyProtection="1">
      <alignment horizontal="center" vertical="center" wrapText="1"/>
      <protection locked="0"/>
    </xf>
    <xf numFmtId="0" fontId="39" fillId="0" borderId="10" xfId="13" applyFont="1" applyBorder="1" applyAlignment="1" applyProtection="1">
      <alignment horizontal="center" vertical="center" wrapText="1"/>
      <protection locked="0"/>
    </xf>
    <xf numFmtId="0" fontId="39" fillId="0" borderId="0" xfId="13" applyFont="1" applyAlignment="1" applyProtection="1">
      <alignment horizontal="center" vertical="center" wrapText="1"/>
      <protection locked="0"/>
    </xf>
    <xf numFmtId="0" fontId="39" fillId="0" borderId="15" xfId="13" applyFont="1" applyBorder="1" applyAlignment="1" applyProtection="1">
      <alignment horizontal="center" vertical="center" wrapText="1"/>
      <protection locked="0"/>
    </xf>
    <xf numFmtId="0" fontId="42" fillId="0" borderId="0" xfId="9" applyFont="1" applyAlignment="1">
      <alignment vertical="center"/>
    </xf>
    <xf numFmtId="0" fontId="45" fillId="0" borderId="0" xfId="9" applyFont="1" applyAlignment="1">
      <alignment horizontal="center" vertical="center"/>
    </xf>
    <xf numFmtId="0" fontId="45" fillId="0" borderId="0" xfId="9" applyFont="1" applyAlignment="1">
      <alignment vertical="center"/>
    </xf>
  </cellXfs>
  <cellStyles count="149">
    <cellStyle name="=C:\WINNT\SYSTEM32\COMMAND.COM" xfId="78" xr:uid="{00000000-0005-0000-0000-000000000000}"/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25" builtinId="26" customBuiltin="1"/>
    <cellStyle name="Cálculo" xfId="30" builtinId="22" customBuiltin="1"/>
    <cellStyle name="Celda de comprobación" xfId="32" builtinId="23" customBuiltin="1"/>
    <cellStyle name="Celda vinculada" xfId="31" builtinId="24" customBuiltin="1"/>
    <cellStyle name="Encabezado 1" xfId="21" builtinId="16" customBuiltin="1"/>
    <cellStyle name="Encabezado 4" xfId="24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Euro" xfId="73" xr:uid="{00000000-0005-0000-0000-000020000000}"/>
    <cellStyle name="Hipervínculo" xfId="11" builtinId="8"/>
    <cellStyle name="Incorrecto" xfId="26" builtinId="27" customBuiltin="1"/>
    <cellStyle name="Millares" xfId="18" builtinId="3"/>
    <cellStyle name="Millares 2" xfId="1" xr:uid="{00000000-0005-0000-0000-000024000000}"/>
    <cellStyle name="Millares 2 10" xfId="115" xr:uid="{00000000-0005-0000-0000-000025000000}"/>
    <cellStyle name="Millares 2 11" xfId="145" xr:uid="{00000000-0005-0000-0000-000026000000}"/>
    <cellStyle name="Millares 2 12" xfId="66" xr:uid="{00000000-0005-0000-0000-000027000000}"/>
    <cellStyle name="Millares 2 13" xfId="61" xr:uid="{00000000-0005-0000-0000-000028000000}"/>
    <cellStyle name="Millares 2 14" xfId="147" xr:uid="{00000000-0005-0000-0000-000029000000}"/>
    <cellStyle name="Millares 2 2" xfId="15" xr:uid="{00000000-0005-0000-0000-00002A000000}"/>
    <cellStyle name="Millares 2 2 10" xfId="116" xr:uid="{00000000-0005-0000-0000-00002B000000}"/>
    <cellStyle name="Millares 2 2 11" xfId="146" xr:uid="{00000000-0005-0000-0000-00002C000000}"/>
    <cellStyle name="Millares 2 2 12" xfId="67" xr:uid="{00000000-0005-0000-0000-00002D000000}"/>
    <cellStyle name="Millares 2 2 13" xfId="62" xr:uid="{00000000-0005-0000-0000-00002E000000}"/>
    <cellStyle name="Millares 2 2 14" xfId="148" xr:uid="{00000000-0005-0000-0000-00002F000000}"/>
    <cellStyle name="Millares 2 2 2" xfId="90" xr:uid="{00000000-0005-0000-0000-000030000000}"/>
    <cellStyle name="Millares 2 2 2 2" xfId="127" xr:uid="{00000000-0005-0000-0000-000031000000}"/>
    <cellStyle name="Millares 2 2 3" xfId="80" xr:uid="{00000000-0005-0000-0000-000032000000}"/>
    <cellStyle name="Millares 2 2 3 2" xfId="125" xr:uid="{00000000-0005-0000-0000-000033000000}"/>
    <cellStyle name="Millares 2 2 4" xfId="105" xr:uid="{00000000-0005-0000-0000-000034000000}"/>
    <cellStyle name="Millares 2 2 4 2" xfId="135" xr:uid="{00000000-0005-0000-0000-000035000000}"/>
    <cellStyle name="Millares 2 2 5" xfId="108" xr:uid="{00000000-0005-0000-0000-000036000000}"/>
    <cellStyle name="Millares 2 2 5 2" xfId="138" xr:uid="{00000000-0005-0000-0000-000037000000}"/>
    <cellStyle name="Millares 2 2 6" xfId="112" xr:uid="{00000000-0005-0000-0000-000038000000}"/>
    <cellStyle name="Millares 2 2 6 2" xfId="142" xr:uid="{00000000-0005-0000-0000-000039000000}"/>
    <cellStyle name="Millares 2 2 7" xfId="71" xr:uid="{00000000-0005-0000-0000-00003A000000}"/>
    <cellStyle name="Millares 2 2 7 2" xfId="120" xr:uid="{00000000-0005-0000-0000-00003B000000}"/>
    <cellStyle name="Millares 2 2 8" xfId="114" xr:uid="{00000000-0005-0000-0000-00003C000000}"/>
    <cellStyle name="Millares 2 2 8 2" xfId="144" xr:uid="{00000000-0005-0000-0000-00003D000000}"/>
    <cellStyle name="Millares 2 2 9" xfId="69" xr:uid="{00000000-0005-0000-0000-00003E000000}"/>
    <cellStyle name="Millares 2 2 9 2" xfId="118" xr:uid="{00000000-0005-0000-0000-00003F000000}"/>
    <cellStyle name="Millares 2 3" xfId="16" xr:uid="{00000000-0005-0000-0000-000040000000}"/>
    <cellStyle name="Millares 2 3 2" xfId="91" xr:uid="{00000000-0005-0000-0000-000041000000}"/>
    <cellStyle name="Millares 2 3 2 2" xfId="128" xr:uid="{00000000-0005-0000-0000-000042000000}"/>
    <cellStyle name="Millares 2 3 3" xfId="74" xr:uid="{00000000-0005-0000-0000-000043000000}"/>
    <cellStyle name="Millares 2 3 3 2" xfId="122" xr:uid="{00000000-0005-0000-0000-000044000000}"/>
    <cellStyle name="Millares 2 3 4" xfId="109" xr:uid="{00000000-0005-0000-0000-000045000000}"/>
    <cellStyle name="Millares 2 3 4 2" xfId="139" xr:uid="{00000000-0005-0000-0000-000046000000}"/>
    <cellStyle name="Millares 2 3 5" xfId="121" xr:uid="{00000000-0005-0000-0000-000047000000}"/>
    <cellStyle name="Millares 2 3 6" xfId="72" xr:uid="{00000000-0005-0000-0000-000048000000}"/>
    <cellStyle name="Millares 2 3 7" xfId="63" xr:uid="{00000000-0005-0000-0000-000049000000}"/>
    <cellStyle name="Millares 2 4" xfId="89" xr:uid="{00000000-0005-0000-0000-00004A000000}"/>
    <cellStyle name="Millares 2 4 2" xfId="126" xr:uid="{00000000-0005-0000-0000-00004B000000}"/>
    <cellStyle name="Millares 2 5" xfId="98" xr:uid="{00000000-0005-0000-0000-00004C000000}"/>
    <cellStyle name="Millares 2 5 2" xfId="132" xr:uid="{00000000-0005-0000-0000-00004D000000}"/>
    <cellStyle name="Millares 2 6" xfId="107" xr:uid="{00000000-0005-0000-0000-00004E000000}"/>
    <cellStyle name="Millares 2 6 2" xfId="137" xr:uid="{00000000-0005-0000-0000-00004F000000}"/>
    <cellStyle name="Millares 2 7" xfId="70" xr:uid="{00000000-0005-0000-0000-000050000000}"/>
    <cellStyle name="Millares 2 7 2" xfId="119" xr:uid="{00000000-0005-0000-0000-000051000000}"/>
    <cellStyle name="Millares 2 8" xfId="113" xr:uid="{00000000-0005-0000-0000-000052000000}"/>
    <cellStyle name="Millares 2 8 2" xfId="143" xr:uid="{00000000-0005-0000-0000-000053000000}"/>
    <cellStyle name="Millares 2 9" xfId="68" xr:uid="{00000000-0005-0000-0000-000054000000}"/>
    <cellStyle name="Millares 2 9 2" xfId="117" xr:uid="{00000000-0005-0000-0000-000055000000}"/>
    <cellStyle name="Millares 3" xfId="19" xr:uid="{00000000-0005-0000-0000-000056000000}"/>
    <cellStyle name="Millares 3 2" xfId="92" xr:uid="{00000000-0005-0000-0000-000057000000}"/>
    <cellStyle name="Millares 3 2 2" xfId="129" xr:uid="{00000000-0005-0000-0000-000058000000}"/>
    <cellStyle name="Millares 3 3" xfId="99" xr:uid="{00000000-0005-0000-0000-000059000000}"/>
    <cellStyle name="Millares 3 3 2" xfId="133" xr:uid="{00000000-0005-0000-0000-00005A000000}"/>
    <cellStyle name="Millares 3 4" xfId="110" xr:uid="{00000000-0005-0000-0000-00005B000000}"/>
    <cellStyle name="Millares 3 4 2" xfId="140" xr:uid="{00000000-0005-0000-0000-00005C000000}"/>
    <cellStyle name="Millares 3 5" xfId="123" xr:uid="{00000000-0005-0000-0000-00005D000000}"/>
    <cellStyle name="Millares 3 6" xfId="75" xr:uid="{00000000-0005-0000-0000-00005E000000}"/>
    <cellStyle name="Millares 4" xfId="17" xr:uid="{00000000-0005-0000-0000-00005F000000}"/>
    <cellStyle name="Millares 4 2" xfId="131" xr:uid="{00000000-0005-0000-0000-000060000000}"/>
    <cellStyle name="Millares 4 3" xfId="97" xr:uid="{00000000-0005-0000-0000-000061000000}"/>
    <cellStyle name="Millares 4 4" xfId="64" xr:uid="{00000000-0005-0000-0000-000062000000}"/>
    <cellStyle name="Millares 5" xfId="106" xr:uid="{00000000-0005-0000-0000-000063000000}"/>
    <cellStyle name="Millares 5 2" xfId="136" xr:uid="{00000000-0005-0000-0000-000064000000}"/>
    <cellStyle name="Millares 6" xfId="65" xr:uid="{00000000-0005-0000-0000-000065000000}"/>
    <cellStyle name="Moneda 2" xfId="76" xr:uid="{00000000-0005-0000-0000-000066000000}"/>
    <cellStyle name="Moneda 2 2" xfId="93" xr:uid="{00000000-0005-0000-0000-000067000000}"/>
    <cellStyle name="Moneda 2 2 2" xfId="130" xr:uid="{00000000-0005-0000-0000-000068000000}"/>
    <cellStyle name="Moneda 2 3" xfId="100" xr:uid="{00000000-0005-0000-0000-000069000000}"/>
    <cellStyle name="Moneda 2 3 2" xfId="134" xr:uid="{00000000-0005-0000-0000-00006A000000}"/>
    <cellStyle name="Moneda 2 4" xfId="111" xr:uid="{00000000-0005-0000-0000-00006B000000}"/>
    <cellStyle name="Moneda 2 4 2" xfId="141" xr:uid="{00000000-0005-0000-0000-00006C000000}"/>
    <cellStyle name="Moneda 2 5" xfId="124" xr:uid="{00000000-0005-0000-0000-00006D000000}"/>
    <cellStyle name="Neutral" xfId="27" builtinId="28" customBuiltin="1"/>
    <cellStyle name="Normal" xfId="0" builtinId="0"/>
    <cellStyle name="Normal 2" xfId="2" xr:uid="{00000000-0005-0000-0000-000070000000}"/>
    <cellStyle name="Normal 2 2" xfId="3" xr:uid="{00000000-0005-0000-0000-000071000000}"/>
    <cellStyle name="Normal 2 3" xfId="9" xr:uid="{00000000-0005-0000-0000-000072000000}"/>
    <cellStyle name="Normal 2 3 2" xfId="94" xr:uid="{00000000-0005-0000-0000-000073000000}"/>
    <cellStyle name="Normal 2 4" xfId="101" xr:uid="{00000000-0005-0000-0000-000074000000}"/>
    <cellStyle name="Normal 3" xfId="8" xr:uid="{00000000-0005-0000-0000-000075000000}"/>
    <cellStyle name="Normal 3 2" xfId="10" xr:uid="{00000000-0005-0000-0000-000076000000}"/>
    <cellStyle name="Normal 3 2 2" xfId="13" xr:uid="{00000000-0005-0000-0000-000077000000}"/>
    <cellStyle name="Normal 3 3" xfId="12" xr:uid="{00000000-0005-0000-0000-000078000000}"/>
    <cellStyle name="Normal 3 3 2" xfId="102" xr:uid="{00000000-0005-0000-0000-000079000000}"/>
    <cellStyle name="Normal 3 4" xfId="77" xr:uid="{00000000-0005-0000-0000-00007A000000}"/>
    <cellStyle name="Normal 3 5" xfId="81" xr:uid="{00000000-0005-0000-0000-00007B000000}"/>
    <cellStyle name="Normal 4" xfId="4" xr:uid="{00000000-0005-0000-0000-00007C000000}"/>
    <cellStyle name="Normal 4 2" xfId="83" xr:uid="{00000000-0005-0000-0000-00007D000000}"/>
    <cellStyle name="Normal 4 3" xfId="82" xr:uid="{00000000-0005-0000-0000-00007E000000}"/>
    <cellStyle name="Normal 5" xfId="5" xr:uid="{00000000-0005-0000-0000-00007F000000}"/>
    <cellStyle name="Normal 5 2" xfId="85" xr:uid="{00000000-0005-0000-0000-000080000000}"/>
    <cellStyle name="Normal 5 3" xfId="84" xr:uid="{00000000-0005-0000-0000-000081000000}"/>
    <cellStyle name="Normal 56" xfId="6" xr:uid="{00000000-0005-0000-0000-000082000000}"/>
    <cellStyle name="Normal 6" xfId="86" xr:uid="{00000000-0005-0000-0000-000083000000}"/>
    <cellStyle name="Normal 6 2" xfId="87" xr:uid="{00000000-0005-0000-0000-000084000000}"/>
    <cellStyle name="Normal 6 2 2" xfId="96" xr:uid="{00000000-0005-0000-0000-000085000000}"/>
    <cellStyle name="Normal 6 2 3" xfId="104" xr:uid="{00000000-0005-0000-0000-000086000000}"/>
    <cellStyle name="Normal 6 3" xfId="95" xr:uid="{00000000-0005-0000-0000-000087000000}"/>
    <cellStyle name="Normal 6 4" xfId="103" xr:uid="{00000000-0005-0000-0000-000088000000}"/>
    <cellStyle name="Normal 7" xfId="79" xr:uid="{00000000-0005-0000-0000-000089000000}"/>
    <cellStyle name="Notas" xfId="34" builtinId="10" customBuiltin="1"/>
    <cellStyle name="Porcentaje" xfId="14" builtinId="5"/>
    <cellStyle name="Porcentaje 2" xfId="7" xr:uid="{00000000-0005-0000-0000-00008C000000}"/>
    <cellStyle name="Porcentual 2" xfId="88" xr:uid="{00000000-0005-0000-0000-00008D000000}"/>
    <cellStyle name="Salida" xfId="29" builtinId="21" customBuiltin="1"/>
    <cellStyle name="Texto de advertencia" xfId="33" builtinId="11" customBuiltin="1"/>
    <cellStyle name="Texto explicativo" xfId="35" builtinId="53" customBuiltin="1"/>
    <cellStyle name="Título" xfId="20" builtinId="15" customBuiltin="1"/>
    <cellStyle name="Título 2" xfId="22" builtinId="17" customBuiltin="1"/>
    <cellStyle name="Título 3" xfId="23" builtinId="18" customBuiltin="1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91440</xdr:colOff>
      <xdr:row>5</xdr:row>
      <xdr:rowOff>45720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11D7E223-974F-4FF4-B246-954EF4D57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109728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64476</xdr:rowOff>
    </xdr:from>
    <xdr:to>
      <xdr:col>1</xdr:col>
      <xdr:colOff>298938</xdr:colOff>
      <xdr:row>4</xdr:row>
      <xdr:rowOff>211016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5335D17A-E1AE-4287-9939-48E3150C9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938"/>
          <a:ext cx="984738" cy="849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83820</xdr:colOff>
      <xdr:row>4</xdr:row>
      <xdr:rowOff>152400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18C28BEF-1E57-4EC6-B54C-87ECEA63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7696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83820</xdr:colOff>
      <xdr:row>4</xdr:row>
      <xdr:rowOff>152400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BBEABCC8-E33E-4A31-84AB-D79AA886C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76962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</xdr:colOff>
      <xdr:row>3</xdr:row>
      <xdr:rowOff>23523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B7170766-3251-444D-A7AD-677F6B067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933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544333</xdr:colOff>
      <xdr:row>3</xdr:row>
      <xdr:rowOff>53340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A90F6BD4-BB8F-4E79-B36D-2BE18EB08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933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541020</xdr:colOff>
      <xdr:row>3</xdr:row>
      <xdr:rowOff>46383</xdr:rowOff>
    </xdr:to>
    <xdr:pic>
      <xdr:nvPicPr>
        <xdr:cNvPr id="4" name="2 Imagen" descr="C:\Users\optes5\Desktop\Logotipo Salamanca 2021-2024.png">
          <a:extLst>
            <a:ext uri="{FF2B5EF4-FFF2-40B4-BE49-F238E27FC236}">
              <a16:creationId xmlns:a16="http://schemas.microsoft.com/office/drawing/2014/main" id="{6FCFBE42-C513-4CCD-85DD-7DE598AC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9620" cy="732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517574</xdr:colOff>
      <xdr:row>3</xdr:row>
      <xdr:rowOff>28798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BDE5F1B5-33A2-473F-87AA-E79E0A6E4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9620" cy="732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521473</xdr:colOff>
      <xdr:row>3</xdr:row>
      <xdr:rowOff>30480</xdr:rowOff>
    </xdr:to>
    <xdr:pic>
      <xdr:nvPicPr>
        <xdr:cNvPr id="4" name="2 Imagen" descr="C:\Users\optes5\Desktop\Logotipo Salamanca 2021-2024.png">
          <a:extLst>
            <a:ext uri="{FF2B5EF4-FFF2-40B4-BE49-F238E27FC236}">
              <a16:creationId xmlns:a16="http://schemas.microsoft.com/office/drawing/2014/main" id="{53A442D2-1519-487B-8BF8-6D76E36C4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2933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518160</xdr:colOff>
      <xdr:row>3</xdr:row>
      <xdr:rowOff>23523</xdr:rowOff>
    </xdr:to>
    <xdr:pic>
      <xdr:nvPicPr>
        <xdr:cNvPr id="5" name="2 Imagen" descr="C:\Users\optes5\Desktop\Logotipo Salamanca 2021-2024.png">
          <a:extLst>
            <a:ext uri="{FF2B5EF4-FFF2-40B4-BE49-F238E27FC236}">
              <a16:creationId xmlns:a16="http://schemas.microsoft.com/office/drawing/2014/main" id="{C335496A-076A-4466-AD2B-7F5DC924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9620" cy="7321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7"/>
  <sheetViews>
    <sheetView zoomScaleNormal="100" zoomScaleSheetLayoutView="100" workbookViewId="0">
      <pane ySplit="7" topLeftCell="A8" activePane="bottomLeft" state="frozen"/>
      <selection activeCell="A14" sqref="A14:B14"/>
      <selection pane="bottomLeft" activeCell="C4" sqref="C4"/>
    </sheetView>
  </sheetViews>
  <sheetFormatPr baseColWidth="10" defaultColWidth="12.88671875" defaultRowHeight="10.199999999999999" x14ac:dyDescent="0.2"/>
  <cols>
    <col min="1" max="1" width="14.6640625" style="2" customWidth="1"/>
    <col min="2" max="2" width="73.88671875" style="2" bestFit="1" customWidth="1"/>
    <col min="3" max="3" width="8" style="2" customWidth="1"/>
    <col min="4" max="16384" width="12.88671875" style="2"/>
  </cols>
  <sheetData>
    <row r="1" spans="1:5" ht="18.899999999999999" customHeight="1" x14ac:dyDescent="0.2">
      <c r="A1" s="163" t="s">
        <v>696</v>
      </c>
      <c r="B1" s="163"/>
      <c r="C1" s="12"/>
      <c r="D1" s="155" t="s">
        <v>524</v>
      </c>
      <c r="E1" s="156">
        <v>2022</v>
      </c>
    </row>
    <row r="2" spans="1:5" ht="18.899999999999999" customHeight="1" x14ac:dyDescent="0.2">
      <c r="A2" s="167" t="s">
        <v>700</v>
      </c>
      <c r="B2" s="167"/>
      <c r="C2" s="12"/>
      <c r="D2" s="155"/>
      <c r="E2" s="156"/>
    </row>
    <row r="3" spans="1:5" ht="18.899999999999999" customHeight="1" x14ac:dyDescent="0.2">
      <c r="A3" s="167" t="s">
        <v>698</v>
      </c>
      <c r="B3" s="167"/>
      <c r="C3" s="12"/>
      <c r="D3" s="155"/>
      <c r="E3" s="156"/>
    </row>
    <row r="4" spans="1:5" ht="18.899999999999999" customHeight="1" x14ac:dyDescent="0.2">
      <c r="A4" s="164" t="s">
        <v>708</v>
      </c>
      <c r="B4" s="164"/>
      <c r="C4" s="22"/>
      <c r="D4" s="155" t="s">
        <v>525</v>
      </c>
      <c r="E4" s="157" t="s">
        <v>530</v>
      </c>
    </row>
    <row r="5" spans="1:5" ht="18.899999999999999" customHeight="1" x14ac:dyDescent="0.2">
      <c r="A5" s="165" t="s">
        <v>630</v>
      </c>
      <c r="B5" s="165"/>
      <c r="C5" s="12"/>
      <c r="D5" s="155" t="s">
        <v>526</v>
      </c>
      <c r="E5" s="156">
        <v>4</v>
      </c>
    </row>
    <row r="6" spans="1:5" ht="18.899999999999999" customHeight="1" x14ac:dyDescent="0.2">
      <c r="A6" s="166" t="s">
        <v>538</v>
      </c>
      <c r="B6" s="166"/>
      <c r="C6" s="166"/>
      <c r="D6" s="166"/>
      <c r="E6" s="166"/>
    </row>
    <row r="7" spans="1:5" ht="15" customHeight="1" x14ac:dyDescent="0.2">
      <c r="A7" s="68" t="s">
        <v>32</v>
      </c>
      <c r="B7" s="67" t="s">
        <v>33</v>
      </c>
    </row>
    <row r="8" spans="1:5" x14ac:dyDescent="0.2">
      <c r="A8" s="3"/>
      <c r="B8" s="4"/>
    </row>
    <row r="9" spans="1:5" x14ac:dyDescent="0.2">
      <c r="A9" s="5"/>
      <c r="B9" s="6" t="s">
        <v>36</v>
      </c>
    </row>
    <row r="10" spans="1:5" x14ac:dyDescent="0.2">
      <c r="A10" s="5"/>
      <c r="B10" s="6"/>
    </row>
    <row r="11" spans="1:5" x14ac:dyDescent="0.2">
      <c r="A11" s="5"/>
      <c r="B11" s="7" t="s">
        <v>0</v>
      </c>
    </row>
    <row r="12" spans="1:5" x14ac:dyDescent="0.2">
      <c r="A12" s="27" t="s">
        <v>1</v>
      </c>
      <c r="B12" s="28" t="s">
        <v>2</v>
      </c>
    </row>
    <row r="13" spans="1:5" x14ac:dyDescent="0.2">
      <c r="A13" s="27" t="s">
        <v>3</v>
      </c>
      <c r="B13" s="28" t="s">
        <v>4</v>
      </c>
    </row>
    <row r="14" spans="1:5" x14ac:dyDescent="0.2">
      <c r="A14" s="27" t="s">
        <v>5</v>
      </c>
      <c r="B14" s="28" t="s">
        <v>6</v>
      </c>
    </row>
    <row r="15" spans="1:5" x14ac:dyDescent="0.2">
      <c r="A15" s="27" t="s">
        <v>90</v>
      </c>
      <c r="B15" s="28" t="s">
        <v>515</v>
      </c>
    </row>
    <row r="16" spans="1:5" x14ac:dyDescent="0.2">
      <c r="A16" s="27" t="s">
        <v>7</v>
      </c>
      <c r="B16" s="28" t="s">
        <v>516</v>
      </c>
    </row>
    <row r="17" spans="1:2" x14ac:dyDescent="0.2">
      <c r="A17" s="27" t="s">
        <v>8</v>
      </c>
      <c r="B17" s="28" t="s">
        <v>89</v>
      </c>
    </row>
    <row r="18" spans="1:2" x14ac:dyDescent="0.2">
      <c r="A18" s="27" t="s">
        <v>9</v>
      </c>
      <c r="B18" s="28" t="s">
        <v>10</v>
      </c>
    </row>
    <row r="19" spans="1:2" x14ac:dyDescent="0.2">
      <c r="A19" s="27" t="s">
        <v>11</v>
      </c>
      <c r="B19" s="28" t="s">
        <v>12</v>
      </c>
    </row>
    <row r="20" spans="1:2" x14ac:dyDescent="0.2">
      <c r="A20" s="27" t="s">
        <v>13</v>
      </c>
      <c r="B20" s="28" t="s">
        <v>14</v>
      </c>
    </row>
    <row r="21" spans="1:2" x14ac:dyDescent="0.2">
      <c r="A21" s="27" t="s">
        <v>15</v>
      </c>
      <c r="B21" s="28" t="s">
        <v>16</v>
      </c>
    </row>
    <row r="22" spans="1:2" x14ac:dyDescent="0.2">
      <c r="A22" s="27" t="s">
        <v>17</v>
      </c>
      <c r="B22" s="28" t="s">
        <v>517</v>
      </c>
    </row>
    <row r="23" spans="1:2" x14ac:dyDescent="0.2">
      <c r="A23" s="27" t="s">
        <v>18</v>
      </c>
      <c r="B23" s="28" t="s">
        <v>19</v>
      </c>
    </row>
    <row r="24" spans="1:2" x14ac:dyDescent="0.2">
      <c r="A24" s="27" t="s">
        <v>20</v>
      </c>
      <c r="B24" s="28" t="s">
        <v>123</v>
      </c>
    </row>
    <row r="25" spans="1:2" x14ac:dyDescent="0.2">
      <c r="A25" s="27" t="s">
        <v>21</v>
      </c>
      <c r="B25" s="28" t="s">
        <v>22</v>
      </c>
    </row>
    <row r="26" spans="1:2" x14ac:dyDescent="0.2">
      <c r="A26" s="62" t="s">
        <v>501</v>
      </c>
      <c r="B26" s="63" t="s">
        <v>235</v>
      </c>
    </row>
    <row r="27" spans="1:2" x14ac:dyDescent="0.2">
      <c r="A27" s="62" t="s">
        <v>502</v>
      </c>
      <c r="B27" s="63" t="s">
        <v>503</v>
      </c>
    </row>
    <row r="28" spans="1:2" x14ac:dyDescent="0.2">
      <c r="A28" s="62" t="s">
        <v>504</v>
      </c>
      <c r="B28" s="63" t="s">
        <v>272</v>
      </c>
    </row>
    <row r="29" spans="1:2" x14ac:dyDescent="0.2">
      <c r="A29" s="62" t="s">
        <v>505</v>
      </c>
      <c r="B29" s="63" t="s">
        <v>289</v>
      </c>
    </row>
    <row r="30" spans="1:2" x14ac:dyDescent="0.2">
      <c r="A30" s="27" t="s">
        <v>23</v>
      </c>
      <c r="B30" s="28" t="s">
        <v>24</v>
      </c>
    </row>
    <row r="31" spans="1:2" x14ac:dyDescent="0.2">
      <c r="A31" s="27" t="s">
        <v>25</v>
      </c>
      <c r="B31" s="28" t="s">
        <v>26</v>
      </c>
    </row>
    <row r="32" spans="1:2" x14ac:dyDescent="0.2">
      <c r="A32" s="27" t="s">
        <v>27</v>
      </c>
      <c r="B32" s="28" t="s">
        <v>28</v>
      </c>
    </row>
    <row r="33" spans="1:2" x14ac:dyDescent="0.2">
      <c r="A33" s="27" t="s">
        <v>29</v>
      </c>
      <c r="B33" s="28" t="s">
        <v>30</v>
      </c>
    </row>
    <row r="34" spans="1:2" x14ac:dyDescent="0.2">
      <c r="A34" s="27" t="s">
        <v>41</v>
      </c>
      <c r="B34" s="28" t="s">
        <v>42</v>
      </c>
    </row>
    <row r="35" spans="1:2" x14ac:dyDescent="0.2">
      <c r="A35" s="5"/>
      <c r="B35" s="8"/>
    </row>
    <row r="36" spans="1:2" x14ac:dyDescent="0.2">
      <c r="A36" s="5"/>
      <c r="B36" s="7"/>
    </row>
    <row r="37" spans="1:2" x14ac:dyDescent="0.2">
      <c r="A37" s="27" t="s">
        <v>39</v>
      </c>
      <c r="B37" s="28" t="s">
        <v>34</v>
      </c>
    </row>
    <row r="38" spans="1:2" x14ac:dyDescent="0.2">
      <c r="A38" s="27" t="s">
        <v>40</v>
      </c>
      <c r="B38" s="28" t="s">
        <v>35</v>
      </c>
    </row>
    <row r="39" spans="1:2" x14ac:dyDescent="0.2">
      <c r="A39" s="5"/>
      <c r="B39" s="8"/>
    </row>
    <row r="40" spans="1:2" x14ac:dyDescent="0.2">
      <c r="A40" s="5"/>
      <c r="B40" s="6" t="s">
        <v>37</v>
      </c>
    </row>
    <row r="41" spans="1:2" x14ac:dyDescent="0.2">
      <c r="A41" s="5" t="s">
        <v>38</v>
      </c>
      <c r="B41" s="28" t="s">
        <v>31</v>
      </c>
    </row>
    <row r="42" spans="1:2" x14ac:dyDescent="0.2">
      <c r="A42" s="5"/>
      <c r="B42" s="28" t="s">
        <v>539</v>
      </c>
    </row>
    <row r="43" spans="1:2" ht="10.8" thickBot="1" x14ac:dyDescent="0.25">
      <c r="A43" s="9"/>
      <c r="B43" s="10"/>
    </row>
    <row r="46" spans="1:2" x14ac:dyDescent="0.2">
      <c r="B46" s="2" t="s">
        <v>540</v>
      </c>
    </row>
    <row r="49" spans="2:5" x14ac:dyDescent="0.2">
      <c r="B49" s="2" t="s">
        <v>709</v>
      </c>
    </row>
    <row r="55" spans="2:5" ht="14.4" x14ac:dyDescent="0.3">
      <c r="B55" s="78"/>
      <c r="C55" s="79"/>
      <c r="D55"/>
      <c r="E55"/>
    </row>
    <row r="56" spans="2:5" ht="14.4" x14ac:dyDescent="0.3">
      <c r="B56" s="80"/>
      <c r="C56" s="80"/>
      <c r="D56"/>
      <c r="E56"/>
    </row>
    <row r="57" spans="2:5" ht="14.4" x14ac:dyDescent="0.3">
      <c r="B57" s="80"/>
      <c r="C57" s="80"/>
      <c r="D57"/>
      <c r="E57"/>
    </row>
  </sheetData>
  <sheetProtection formatCells="0" formatColumns="0" formatRows="0" autoFilter="0" pivotTables="0"/>
  <mergeCells count="6">
    <mergeCell ref="A1:B1"/>
    <mergeCell ref="A4:B4"/>
    <mergeCell ref="A5:B5"/>
    <mergeCell ref="A6:E6"/>
    <mergeCell ref="A2:B2"/>
    <mergeCell ref="A3:B3"/>
  </mergeCells>
  <dataValidations count="1">
    <dataValidation type="list" allowBlank="1" showInputMessage="1" showErrorMessage="1" sqref="E5" xr:uid="{00000000-0002-0000-0000-000000000000}">
      <formula1>"1, 2, 3, 4"</formula1>
    </dataValidation>
  </dataValidations>
  <hyperlinks>
    <hyperlink ref="A12:B12" location="ESF!A6" display="ESF-01" xr:uid="{00000000-0004-0000-0000-000000000000}"/>
    <hyperlink ref="A13:B13" location="ESF!A13" display="ESF-02" xr:uid="{00000000-0004-0000-0000-000001000000}"/>
    <hyperlink ref="A14:B14" location="ESF!A18" display="ESF-03" xr:uid="{00000000-0004-0000-0000-000002000000}"/>
    <hyperlink ref="A15:B15" location="ESF!A28" display="ESF-04" xr:uid="{00000000-0004-0000-0000-000003000000}"/>
    <hyperlink ref="A16:B16" location="ESF!A37" display="ESF-05" xr:uid="{00000000-0004-0000-0000-000004000000}"/>
    <hyperlink ref="A17:B17" location="ESF!A42" display="ESF-06" xr:uid="{00000000-0004-0000-0000-000005000000}"/>
    <hyperlink ref="A18:B18" location="ESF!A46" display="ESF-07" xr:uid="{00000000-0004-0000-0000-000006000000}"/>
    <hyperlink ref="A19:B19" location="ESF!A50" display="ESF-08" xr:uid="{00000000-0004-0000-0000-000007000000}"/>
    <hyperlink ref="A20:B20" location="ESF!A70" display="ESF-09" xr:uid="{00000000-0004-0000-0000-000008000000}"/>
    <hyperlink ref="A21:B21" location="ESF!A86" display="ESF-10" xr:uid="{00000000-0004-0000-0000-000009000000}"/>
    <hyperlink ref="A22:B22" location="ESF!A92" display="ESF-11" xr:uid="{00000000-0004-0000-0000-00000A000000}"/>
    <hyperlink ref="A23:B23" location="ESF!A99" display="ESF-12" xr:uid="{00000000-0004-0000-0000-00000B000000}"/>
    <hyperlink ref="A24:B24" location="ESF!A116" display="ESF-13" xr:uid="{00000000-0004-0000-0000-00000C000000}"/>
    <hyperlink ref="A25:B25" location="ESF!A133" display="ESF-14" xr:uid="{00000000-0004-0000-0000-00000D000000}"/>
    <hyperlink ref="A30:B30" location="VHP!A6" display="VHP-01" xr:uid="{00000000-0004-0000-0000-00000E000000}"/>
    <hyperlink ref="A31:B31" location="VHP!A12" display="VHP-02" xr:uid="{00000000-0004-0000-0000-00000F000000}"/>
    <hyperlink ref="A32:B32" location="EFE!A6" display="EFE-01" xr:uid="{00000000-0004-0000-0000-000010000000}"/>
    <hyperlink ref="A33:B33" location="EFE!A18" display="EFE-02" xr:uid="{00000000-0004-0000-0000-000011000000}"/>
    <hyperlink ref="A34:B34" location="EFE!A44" display="EFE-03" xr:uid="{00000000-0004-0000-0000-000012000000}"/>
    <hyperlink ref="A37:B37" location="Conciliacion_Ig!B6" display="Conciliacion_Ig" xr:uid="{00000000-0004-0000-0000-000013000000}"/>
    <hyperlink ref="A38:B38" location="Conciliacion_Eg!B5" display="Conciliacion_Eg" xr:uid="{00000000-0004-0000-0000-000014000000}"/>
    <hyperlink ref="B41" location="Memoria!A8" display="CONTABLES" xr:uid="{00000000-0004-0000-0000-000015000000}"/>
    <hyperlink ref="B42" location="Memoria!A35" display="PRESUPUESTALES" xr:uid="{00000000-0004-0000-0000-000016000000}"/>
    <hyperlink ref="A26:B26" location="ACT!A6" display="ACT-01" xr:uid="{00000000-0004-0000-0000-000017000000}"/>
    <hyperlink ref="A27:B27" location="ACT!A56" display="ACT-02" xr:uid="{00000000-0004-0000-0000-000018000000}"/>
    <hyperlink ref="A28:B28" location="VHP!A71" display="ACT-03" xr:uid="{00000000-0004-0000-0000-000019000000}"/>
    <hyperlink ref="A29:B29" location="ACT!A96" display="ACT-04" xr:uid="{00000000-0004-0000-0000-00001A000000}"/>
    <hyperlink ref="A28" location="ACT!A71" display="ACT-03" xr:uid="{00000000-0004-0000-0000-00001B000000}"/>
    <hyperlink ref="B28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23"/>
  <sheetViews>
    <sheetView showGridLines="0" tabSelected="1" zoomScale="130" zoomScaleNormal="130" workbookViewId="0">
      <selection activeCell="C19" sqref="C19"/>
    </sheetView>
  </sheetViews>
  <sheetFormatPr baseColWidth="10" defaultColWidth="9.109375" defaultRowHeight="10.199999999999999" x14ac:dyDescent="0.3"/>
  <cols>
    <col min="1" max="1" width="10" style="11" customWidth="1"/>
    <col min="2" max="2" width="39.5546875" style="11" customWidth="1"/>
    <col min="3" max="7" width="14.109375" style="11" customWidth="1"/>
    <col min="8" max="8" width="9.44140625" style="11" customWidth="1"/>
    <col min="9" max="9" width="9.6640625" style="11" customWidth="1"/>
    <col min="10" max="16384" width="9.109375" style="11"/>
  </cols>
  <sheetData>
    <row r="1" spans="1:8" ht="18.899999999999999" customHeight="1" thickBot="1" x14ac:dyDescent="0.35">
      <c r="A1" s="168" t="s">
        <v>696</v>
      </c>
      <c r="B1" s="168"/>
      <c r="C1" s="168"/>
      <c r="D1" s="168"/>
      <c r="E1" s="168"/>
      <c r="F1" s="168"/>
      <c r="G1" s="144" t="s">
        <v>527</v>
      </c>
      <c r="H1" s="145">
        <v>2022</v>
      </c>
    </row>
    <row r="2" spans="1:8" ht="18.899999999999999" customHeight="1" x14ac:dyDescent="0.3">
      <c r="A2" s="169" t="s">
        <v>697</v>
      </c>
      <c r="B2" s="170"/>
      <c r="C2" s="170"/>
      <c r="D2" s="170"/>
      <c r="E2" s="170"/>
      <c r="F2" s="171"/>
      <c r="G2" s="144" t="s">
        <v>528</v>
      </c>
      <c r="H2" s="145" t="s">
        <v>530</v>
      </c>
    </row>
    <row r="3" spans="1:8" ht="18.899999999999999" customHeight="1" x14ac:dyDescent="0.3">
      <c r="A3" s="172" t="s">
        <v>698</v>
      </c>
      <c r="B3" s="173"/>
      <c r="C3" s="173"/>
      <c r="D3" s="173"/>
      <c r="E3" s="173"/>
      <c r="F3" s="174"/>
      <c r="G3" s="144" t="s">
        <v>529</v>
      </c>
      <c r="H3" s="145">
        <v>4</v>
      </c>
    </row>
    <row r="4" spans="1:8" ht="18.899999999999999" customHeight="1" x14ac:dyDescent="0.3">
      <c r="A4" s="172" t="s">
        <v>699</v>
      </c>
      <c r="B4" s="173"/>
      <c r="C4" s="173"/>
      <c r="D4" s="173"/>
      <c r="E4" s="173"/>
      <c r="F4" s="174"/>
      <c r="G4" s="146"/>
      <c r="H4" s="147"/>
    </row>
    <row r="5" spans="1:8" ht="18.899999999999999" customHeight="1" x14ac:dyDescent="0.3">
      <c r="A5" s="172" t="s">
        <v>695</v>
      </c>
      <c r="B5" s="173"/>
      <c r="C5" s="173"/>
      <c r="D5" s="173"/>
      <c r="E5" s="173"/>
      <c r="F5" s="174"/>
      <c r="G5" s="146"/>
      <c r="H5" s="147"/>
    </row>
    <row r="6" spans="1:8" x14ac:dyDescent="0.3">
      <c r="A6" s="13" t="s">
        <v>126</v>
      </c>
      <c r="B6" s="114"/>
      <c r="C6" s="114"/>
      <c r="D6" s="114"/>
      <c r="E6" s="114"/>
      <c r="F6" s="114"/>
      <c r="G6" s="114"/>
      <c r="H6" s="114"/>
    </row>
    <row r="8" spans="1:8" x14ac:dyDescent="0.3">
      <c r="A8" s="114" t="s">
        <v>96</v>
      </c>
      <c r="B8" s="114"/>
      <c r="C8" s="114"/>
      <c r="D8" s="114"/>
      <c r="E8" s="114"/>
      <c r="F8" s="114"/>
      <c r="G8" s="114"/>
      <c r="H8" s="114"/>
    </row>
    <row r="9" spans="1:8" x14ac:dyDescent="0.3">
      <c r="A9" s="125" t="s">
        <v>94</v>
      </c>
      <c r="B9" s="125" t="s">
        <v>91</v>
      </c>
      <c r="C9" s="125" t="s">
        <v>92</v>
      </c>
      <c r="D9" s="125" t="s">
        <v>93</v>
      </c>
      <c r="E9" s="125"/>
      <c r="F9" s="125"/>
      <c r="G9" s="125"/>
      <c r="H9" s="125"/>
    </row>
    <row r="10" spans="1:8" x14ac:dyDescent="0.3">
      <c r="A10" s="107">
        <v>1114</v>
      </c>
      <c r="B10" s="109" t="s">
        <v>127</v>
      </c>
      <c r="C10" s="90">
        <f>SUM(C11:C26)</f>
        <v>221290240.41000003</v>
      </c>
      <c r="D10" s="71"/>
      <c r="E10" s="71"/>
      <c r="F10" s="71"/>
      <c r="G10" s="71"/>
      <c r="H10" s="71"/>
    </row>
    <row r="11" spans="1:8" x14ac:dyDescent="0.2">
      <c r="A11" s="95">
        <v>1114003010</v>
      </c>
      <c r="B11" s="71" t="s">
        <v>575</v>
      </c>
      <c r="C11" s="133">
        <v>144502828.44</v>
      </c>
      <c r="D11" s="71" t="s">
        <v>644</v>
      </c>
      <c r="E11" s="71"/>
      <c r="F11" s="71"/>
      <c r="G11" s="71"/>
      <c r="H11" s="71"/>
    </row>
    <row r="12" spans="1:8" x14ac:dyDescent="0.3">
      <c r="A12" s="95">
        <v>1114003020</v>
      </c>
      <c r="B12" s="71" t="s">
        <v>576</v>
      </c>
      <c r="C12" s="70">
        <v>6184385.3499999996</v>
      </c>
      <c r="D12" s="71" t="s">
        <v>644</v>
      </c>
      <c r="E12" s="71"/>
      <c r="F12" s="71"/>
      <c r="G12" s="71"/>
      <c r="H12" s="71"/>
    </row>
    <row r="13" spans="1:8" x14ac:dyDescent="0.3">
      <c r="A13" s="95">
        <v>1114003090</v>
      </c>
      <c r="B13" s="71" t="s">
        <v>577</v>
      </c>
      <c r="C13" s="70">
        <v>27771189.949999999</v>
      </c>
      <c r="D13" s="71" t="s">
        <v>644</v>
      </c>
      <c r="E13" s="71"/>
      <c r="F13" s="71"/>
      <c r="G13" s="71"/>
      <c r="H13" s="71"/>
    </row>
    <row r="14" spans="1:8" x14ac:dyDescent="0.3">
      <c r="A14" s="95">
        <v>1114003100</v>
      </c>
      <c r="B14" s="71" t="s">
        <v>631</v>
      </c>
      <c r="C14" s="70">
        <v>857673.98</v>
      </c>
      <c r="D14" s="71" t="s">
        <v>644</v>
      </c>
      <c r="E14" s="71"/>
      <c r="F14" s="71"/>
      <c r="G14" s="71"/>
      <c r="H14" s="71"/>
    </row>
    <row r="15" spans="1:8" x14ac:dyDescent="0.3">
      <c r="A15" s="95">
        <v>1114003220</v>
      </c>
      <c r="B15" s="71" t="s">
        <v>578</v>
      </c>
      <c r="C15" s="70">
        <v>290424.87</v>
      </c>
      <c r="D15" s="71" t="s">
        <v>644</v>
      </c>
      <c r="E15" s="71"/>
      <c r="F15" s="71"/>
      <c r="G15" s="71"/>
      <c r="H15" s="71"/>
    </row>
    <row r="16" spans="1:8" x14ac:dyDescent="0.3">
      <c r="A16" s="95">
        <v>1114003380</v>
      </c>
      <c r="B16" s="71" t="s">
        <v>632</v>
      </c>
      <c r="C16" s="70">
        <v>9729304.8000000007</v>
      </c>
      <c r="D16" s="71" t="s">
        <v>644</v>
      </c>
      <c r="E16" s="71"/>
      <c r="F16" s="71"/>
      <c r="G16" s="71"/>
      <c r="H16" s="71"/>
    </row>
    <row r="17" spans="1:8" x14ac:dyDescent="0.3">
      <c r="A17" s="95">
        <v>1114003540</v>
      </c>
      <c r="B17" s="71" t="s">
        <v>633</v>
      </c>
      <c r="C17" s="70">
        <v>14132208.99</v>
      </c>
      <c r="D17" s="71" t="s">
        <v>644</v>
      </c>
      <c r="E17" s="71"/>
      <c r="F17" s="71"/>
      <c r="G17" s="71"/>
      <c r="H17" s="71"/>
    </row>
    <row r="18" spans="1:8" x14ac:dyDescent="0.3">
      <c r="A18" s="95">
        <v>1114003570</v>
      </c>
      <c r="B18" s="71" t="s">
        <v>579</v>
      </c>
      <c r="C18" s="70">
        <v>8458.52</v>
      </c>
      <c r="D18" s="71" t="s">
        <v>644</v>
      </c>
      <c r="E18" s="71"/>
      <c r="F18" s="71"/>
      <c r="G18" s="71"/>
      <c r="H18" s="71"/>
    </row>
    <row r="19" spans="1:8" x14ac:dyDescent="0.3">
      <c r="A19" s="95">
        <v>1114003580</v>
      </c>
      <c r="B19" s="71" t="s">
        <v>634</v>
      </c>
      <c r="C19" s="70">
        <v>14316.25</v>
      </c>
      <c r="D19" s="71" t="s">
        <v>644</v>
      </c>
      <c r="E19" s="71"/>
      <c r="F19" s="71"/>
      <c r="G19" s="71"/>
      <c r="H19" s="71"/>
    </row>
    <row r="20" spans="1:8" x14ac:dyDescent="0.3">
      <c r="A20" s="95">
        <v>1114003590</v>
      </c>
      <c r="B20" s="71" t="s">
        <v>635</v>
      </c>
      <c r="C20" s="70">
        <v>11284.9</v>
      </c>
      <c r="D20" s="71" t="s">
        <v>644</v>
      </c>
      <c r="E20" s="71"/>
      <c r="F20" s="71"/>
      <c r="G20" s="71"/>
      <c r="H20" s="71"/>
    </row>
    <row r="21" spans="1:8" x14ac:dyDescent="0.3">
      <c r="A21" s="95">
        <v>1114003600</v>
      </c>
      <c r="B21" s="71" t="s">
        <v>580</v>
      </c>
      <c r="C21" s="70">
        <v>434175.35</v>
      </c>
      <c r="D21" s="71" t="s">
        <v>644</v>
      </c>
      <c r="E21" s="71"/>
      <c r="F21" s="71"/>
      <c r="G21" s="71"/>
      <c r="H21" s="71"/>
    </row>
    <row r="22" spans="1:8" x14ac:dyDescent="0.3">
      <c r="A22" s="95">
        <v>1114003610</v>
      </c>
      <c r="B22" s="71" t="s">
        <v>636</v>
      </c>
      <c r="C22" s="70">
        <v>2040632.02</v>
      </c>
      <c r="D22" s="71" t="s">
        <v>644</v>
      </c>
      <c r="E22" s="71"/>
      <c r="F22" s="71"/>
      <c r="G22" s="71"/>
      <c r="H22" s="71"/>
    </row>
    <row r="23" spans="1:8" x14ac:dyDescent="0.3">
      <c r="A23" s="95">
        <v>1114003620</v>
      </c>
      <c r="B23" s="71" t="s">
        <v>637</v>
      </c>
      <c r="C23" s="70">
        <v>955049.24</v>
      </c>
      <c r="D23" s="71" t="s">
        <v>644</v>
      </c>
      <c r="E23" s="71"/>
      <c r="F23" s="71"/>
      <c r="G23" s="71"/>
      <c r="H23" s="71"/>
    </row>
    <row r="24" spans="1:8" x14ac:dyDescent="0.3">
      <c r="A24" s="95">
        <v>1114006030</v>
      </c>
      <c r="B24" s="71" t="s">
        <v>638</v>
      </c>
      <c r="C24" s="70">
        <v>10730188.58</v>
      </c>
      <c r="D24" s="71" t="s">
        <v>644</v>
      </c>
      <c r="E24" s="71"/>
      <c r="F24" s="71"/>
      <c r="G24" s="71"/>
      <c r="H24" s="71"/>
    </row>
    <row r="25" spans="1:8" x14ac:dyDescent="0.3">
      <c r="A25" s="95">
        <v>1114008010</v>
      </c>
      <c r="B25" s="71" t="s">
        <v>581</v>
      </c>
      <c r="C25" s="70">
        <v>553766.13</v>
      </c>
      <c r="D25" s="71" t="s">
        <v>644</v>
      </c>
      <c r="E25" s="71"/>
      <c r="F25" s="71"/>
      <c r="G25" s="71"/>
      <c r="H25" s="71"/>
    </row>
    <row r="26" spans="1:8" x14ac:dyDescent="0.3">
      <c r="A26" s="95">
        <v>1114008020</v>
      </c>
      <c r="B26" s="71" t="s">
        <v>582</v>
      </c>
      <c r="C26" s="70">
        <v>3074353.04</v>
      </c>
      <c r="D26" s="71" t="s">
        <v>644</v>
      </c>
      <c r="E26" s="71"/>
      <c r="F26" s="71"/>
      <c r="G26" s="71"/>
      <c r="H26" s="71"/>
    </row>
    <row r="27" spans="1:8" x14ac:dyDescent="0.3">
      <c r="A27" s="95">
        <v>1115</v>
      </c>
      <c r="B27" s="71" t="s">
        <v>128</v>
      </c>
      <c r="C27" s="96">
        <v>0</v>
      </c>
      <c r="D27" s="71"/>
      <c r="E27" s="71"/>
      <c r="F27" s="71"/>
      <c r="G27" s="71"/>
      <c r="H27" s="71"/>
    </row>
    <row r="28" spans="1:8" x14ac:dyDescent="0.3">
      <c r="A28" s="95">
        <v>1121</v>
      </c>
      <c r="B28" s="71" t="s">
        <v>129</v>
      </c>
      <c r="C28" s="96">
        <v>0</v>
      </c>
      <c r="D28" s="71"/>
      <c r="E28" s="71"/>
      <c r="F28" s="71"/>
      <c r="G28" s="71"/>
      <c r="H28" s="71"/>
    </row>
    <row r="29" spans="1:8" x14ac:dyDescent="0.3">
      <c r="A29" s="95">
        <v>1211</v>
      </c>
      <c r="B29" s="71" t="s">
        <v>130</v>
      </c>
      <c r="C29" s="96">
        <v>0</v>
      </c>
      <c r="D29" s="71"/>
      <c r="E29" s="71"/>
      <c r="F29" s="71"/>
      <c r="G29" s="71"/>
      <c r="H29" s="71"/>
    </row>
    <row r="31" spans="1:8" x14ac:dyDescent="0.3">
      <c r="A31" s="114" t="s">
        <v>97</v>
      </c>
      <c r="B31" s="114"/>
      <c r="C31" s="114"/>
      <c r="D31" s="114"/>
      <c r="E31" s="114"/>
      <c r="F31" s="114"/>
      <c r="G31" s="114"/>
      <c r="H31" s="114"/>
    </row>
    <row r="32" spans="1:8" ht="20.399999999999999" x14ac:dyDescent="0.3">
      <c r="A32" s="125" t="s">
        <v>94</v>
      </c>
      <c r="B32" s="125" t="s">
        <v>91</v>
      </c>
      <c r="C32" s="125" t="s">
        <v>92</v>
      </c>
      <c r="D32" s="125">
        <v>2021</v>
      </c>
      <c r="E32" s="125">
        <v>2020</v>
      </c>
      <c r="F32" s="125">
        <v>2019</v>
      </c>
      <c r="G32" s="125">
        <v>2018</v>
      </c>
      <c r="H32" s="126" t="s">
        <v>125</v>
      </c>
    </row>
    <row r="33" spans="1:8" x14ac:dyDescent="0.3">
      <c r="A33" s="107">
        <v>1122</v>
      </c>
      <c r="B33" s="109" t="s">
        <v>131</v>
      </c>
      <c r="C33" s="90">
        <f>SUM(C34:C39)</f>
        <v>7751308.96</v>
      </c>
      <c r="D33" s="90">
        <f t="shared" ref="D33:G33" si="0">SUM(D34:D39)</f>
        <v>7752233.21</v>
      </c>
      <c r="E33" s="90">
        <f t="shared" si="0"/>
        <v>7749426.9400000004</v>
      </c>
      <c r="F33" s="90">
        <f t="shared" si="0"/>
        <v>12233125.01</v>
      </c>
      <c r="G33" s="90">
        <f t="shared" si="0"/>
        <v>9848420.5399999991</v>
      </c>
      <c r="H33" s="71"/>
    </row>
    <row r="34" spans="1:8" x14ac:dyDescent="0.3">
      <c r="A34" s="95">
        <v>112200001</v>
      </c>
      <c r="B34" s="71" t="s">
        <v>583</v>
      </c>
      <c r="C34" s="96">
        <v>801771.51</v>
      </c>
      <c r="D34" s="96">
        <v>768179.13</v>
      </c>
      <c r="E34" s="96">
        <v>939238.03</v>
      </c>
      <c r="F34" s="96">
        <v>4023828.07</v>
      </c>
      <c r="G34" s="96">
        <v>3738758.99</v>
      </c>
      <c r="H34" s="71"/>
    </row>
    <row r="35" spans="1:8" x14ac:dyDescent="0.3">
      <c r="A35" s="95">
        <v>112200002</v>
      </c>
      <c r="B35" s="71" t="s">
        <v>584</v>
      </c>
      <c r="C35" s="71">
        <v>3.67</v>
      </c>
      <c r="D35" s="96">
        <v>3.67</v>
      </c>
      <c r="E35" s="96">
        <v>3.67</v>
      </c>
      <c r="F35" s="96">
        <v>3.67</v>
      </c>
      <c r="G35" s="96">
        <v>3.67</v>
      </c>
      <c r="H35" s="71"/>
    </row>
    <row r="36" spans="1:8" x14ac:dyDescent="0.3">
      <c r="A36" s="95">
        <v>112200004</v>
      </c>
      <c r="B36" s="71" t="s">
        <v>585</v>
      </c>
      <c r="C36" s="71">
        <v>238.3</v>
      </c>
      <c r="D36" s="96">
        <v>327.45999999999998</v>
      </c>
      <c r="E36" s="96">
        <v>-17.23</v>
      </c>
      <c r="F36" s="96">
        <v>1479.29</v>
      </c>
      <c r="G36" s="96">
        <v>1585.55</v>
      </c>
      <c r="H36" s="71"/>
    </row>
    <row r="37" spans="1:8" x14ac:dyDescent="0.3">
      <c r="A37" s="95">
        <v>112200005</v>
      </c>
      <c r="B37" s="71" t="s">
        <v>586</v>
      </c>
      <c r="C37" s="71">
        <v>-28.76</v>
      </c>
      <c r="D37" s="96">
        <v>125.42</v>
      </c>
      <c r="E37" s="96">
        <v>-86.29</v>
      </c>
      <c r="F37" s="96">
        <v>99.65</v>
      </c>
      <c r="G37" s="96"/>
      <c r="H37" s="71"/>
    </row>
    <row r="38" spans="1:8" x14ac:dyDescent="0.3">
      <c r="A38" s="95">
        <v>112200006</v>
      </c>
      <c r="B38" s="71" t="s">
        <v>587</v>
      </c>
      <c r="C38" s="96">
        <v>1364535.15</v>
      </c>
      <c r="D38" s="96">
        <v>1375635.35</v>
      </c>
      <c r="E38" s="96">
        <v>1384599.28</v>
      </c>
      <c r="F38" s="96">
        <v>1403456.28</v>
      </c>
      <c r="G38" s="96">
        <v>1422234.47</v>
      </c>
      <c r="H38" s="71"/>
    </row>
    <row r="39" spans="1:8" x14ac:dyDescent="0.3">
      <c r="A39" s="95">
        <v>112200007</v>
      </c>
      <c r="B39" s="71" t="s">
        <v>588</v>
      </c>
      <c r="C39" s="96">
        <v>5584789.0899999999</v>
      </c>
      <c r="D39" s="96">
        <v>5607962.1799999997</v>
      </c>
      <c r="E39" s="96">
        <v>5425689.4800000004</v>
      </c>
      <c r="F39" s="96">
        <v>6804258.0499999998</v>
      </c>
      <c r="G39" s="96">
        <v>4685837.8600000003</v>
      </c>
      <c r="H39" s="71"/>
    </row>
    <row r="40" spans="1:8" x14ac:dyDescent="0.3">
      <c r="A40" s="95">
        <v>1124</v>
      </c>
      <c r="B40" s="71" t="s">
        <v>132</v>
      </c>
      <c r="C40" s="96">
        <v>0</v>
      </c>
      <c r="D40" s="96">
        <v>0</v>
      </c>
      <c r="E40" s="96">
        <v>0</v>
      </c>
      <c r="F40" s="96">
        <v>0</v>
      </c>
      <c r="G40" s="96">
        <v>0</v>
      </c>
      <c r="H40" s="71"/>
    </row>
    <row r="42" spans="1:8" x14ac:dyDescent="0.3">
      <c r="A42" s="114" t="s">
        <v>98</v>
      </c>
      <c r="B42" s="114"/>
      <c r="C42" s="114"/>
      <c r="D42" s="114"/>
      <c r="E42" s="114"/>
      <c r="F42" s="114"/>
      <c r="G42" s="114"/>
      <c r="H42" s="114"/>
    </row>
    <row r="43" spans="1:8" x14ac:dyDescent="0.3">
      <c r="A43" s="125" t="s">
        <v>94</v>
      </c>
      <c r="B43" s="125" t="s">
        <v>91</v>
      </c>
      <c r="C43" s="125" t="s">
        <v>92</v>
      </c>
      <c r="D43" s="125" t="s">
        <v>133</v>
      </c>
      <c r="E43" s="125" t="s">
        <v>134</v>
      </c>
      <c r="F43" s="125" t="s">
        <v>135</v>
      </c>
      <c r="G43" s="125" t="s">
        <v>136</v>
      </c>
      <c r="H43" s="125" t="s">
        <v>137</v>
      </c>
    </row>
    <row r="44" spans="1:8" x14ac:dyDescent="0.3">
      <c r="A44" s="107">
        <v>1123</v>
      </c>
      <c r="B44" s="109" t="s">
        <v>138</v>
      </c>
      <c r="C44" s="90">
        <f>+C46+C45</f>
        <v>255000</v>
      </c>
      <c r="D44" s="90">
        <f>+D46+D45</f>
        <v>255000</v>
      </c>
      <c r="E44" s="96">
        <v>0</v>
      </c>
      <c r="F44" s="96">
        <v>0</v>
      </c>
      <c r="G44" s="96">
        <v>0</v>
      </c>
      <c r="H44" s="71"/>
    </row>
    <row r="45" spans="1:8" x14ac:dyDescent="0.3">
      <c r="A45" s="95" t="s">
        <v>589</v>
      </c>
      <c r="B45" s="71" t="s">
        <v>590</v>
      </c>
      <c r="C45" s="70">
        <v>35000</v>
      </c>
      <c r="D45" s="70">
        <v>35000</v>
      </c>
      <c r="E45" s="96">
        <v>0</v>
      </c>
      <c r="F45" s="96">
        <v>0</v>
      </c>
      <c r="G45" s="96">
        <v>0</v>
      </c>
      <c r="H45" s="71"/>
    </row>
    <row r="46" spans="1:8" x14ac:dyDescent="0.3">
      <c r="A46" s="95" t="s">
        <v>591</v>
      </c>
      <c r="B46" s="71" t="s">
        <v>592</v>
      </c>
      <c r="C46" s="70">
        <v>220000</v>
      </c>
      <c r="D46" s="70">
        <v>220000</v>
      </c>
      <c r="E46" s="96">
        <v>0</v>
      </c>
      <c r="F46" s="96">
        <v>0</v>
      </c>
      <c r="G46" s="96">
        <v>0</v>
      </c>
      <c r="H46" s="71"/>
    </row>
    <row r="47" spans="1:8" x14ac:dyDescent="0.3">
      <c r="A47" s="107">
        <v>1125</v>
      </c>
      <c r="B47" s="94" t="s">
        <v>139</v>
      </c>
      <c r="C47" s="90">
        <f>+C48</f>
        <v>50000</v>
      </c>
      <c r="D47" s="90">
        <f>+D48</f>
        <v>50000</v>
      </c>
      <c r="E47" s="90">
        <f t="shared" ref="E47:G47" si="1">+E48</f>
        <v>0</v>
      </c>
      <c r="F47" s="90">
        <f t="shared" si="1"/>
        <v>0</v>
      </c>
      <c r="G47" s="90">
        <f t="shared" si="1"/>
        <v>0</v>
      </c>
      <c r="H47" s="71"/>
    </row>
    <row r="48" spans="1:8" x14ac:dyDescent="0.3">
      <c r="A48" s="95" t="s">
        <v>593</v>
      </c>
      <c r="B48" s="71" t="s">
        <v>594</v>
      </c>
      <c r="C48" s="70">
        <v>50000</v>
      </c>
      <c r="D48" s="70">
        <v>50000</v>
      </c>
      <c r="E48" s="96">
        <v>0</v>
      </c>
      <c r="F48" s="96">
        <v>0</v>
      </c>
      <c r="G48" s="96">
        <v>0</v>
      </c>
      <c r="H48" s="71"/>
    </row>
    <row r="49" spans="1:8" x14ac:dyDescent="0.3">
      <c r="A49" s="95">
        <v>1126</v>
      </c>
      <c r="B49" s="71" t="s">
        <v>507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71"/>
    </row>
    <row r="50" spans="1:8" ht="20.399999999999999" x14ac:dyDescent="0.3">
      <c r="A50" s="107">
        <v>1129</v>
      </c>
      <c r="B50" s="94" t="s">
        <v>508</v>
      </c>
      <c r="C50" s="90">
        <f>+C52+C51</f>
        <v>48489.36</v>
      </c>
      <c r="D50" s="90">
        <f t="shared" ref="D50:G50" si="2">+D52+D51</f>
        <v>48489.36</v>
      </c>
      <c r="E50" s="90">
        <f t="shared" si="2"/>
        <v>0</v>
      </c>
      <c r="F50" s="90">
        <f t="shared" si="2"/>
        <v>0</v>
      </c>
      <c r="G50" s="90">
        <f t="shared" si="2"/>
        <v>0</v>
      </c>
      <c r="H50" s="71"/>
    </row>
    <row r="51" spans="1:8" x14ac:dyDescent="0.3">
      <c r="A51" s="95">
        <v>112900007</v>
      </c>
      <c r="B51" s="71" t="s">
        <v>595</v>
      </c>
      <c r="C51" s="70">
        <v>44444.44</v>
      </c>
      <c r="D51" s="70">
        <v>44444.44</v>
      </c>
      <c r="E51" s="96">
        <v>0</v>
      </c>
      <c r="F51" s="96">
        <v>0</v>
      </c>
      <c r="G51" s="96">
        <v>0</v>
      </c>
      <c r="H51" s="71"/>
    </row>
    <row r="52" spans="1:8" x14ac:dyDescent="0.3">
      <c r="A52" s="95">
        <v>112900008</v>
      </c>
      <c r="B52" s="71" t="s">
        <v>596</v>
      </c>
      <c r="C52" s="70">
        <v>4044.92</v>
      </c>
      <c r="D52" s="70">
        <v>4044.92</v>
      </c>
      <c r="E52" s="96">
        <v>0</v>
      </c>
      <c r="F52" s="96">
        <v>0</v>
      </c>
      <c r="G52" s="96">
        <v>0</v>
      </c>
      <c r="H52" s="71"/>
    </row>
    <row r="53" spans="1:8" ht="20.399999999999999" x14ac:dyDescent="0.3">
      <c r="A53" s="107">
        <v>1131</v>
      </c>
      <c r="B53" s="94" t="s">
        <v>140</v>
      </c>
      <c r="C53" s="90">
        <f>SUM(C54:C56)</f>
        <v>4817624.97</v>
      </c>
      <c r="D53" s="90">
        <f t="shared" ref="D53:G53" si="3">SUM(D54:D56)</f>
        <v>410729997</v>
      </c>
      <c r="E53" s="90">
        <f t="shared" si="3"/>
        <v>0</v>
      </c>
      <c r="F53" s="90">
        <f t="shared" si="3"/>
        <v>0</v>
      </c>
      <c r="G53" s="90">
        <f t="shared" si="3"/>
        <v>0</v>
      </c>
      <c r="H53" s="71"/>
    </row>
    <row r="54" spans="1:8" x14ac:dyDescent="0.3">
      <c r="A54" s="95" t="s">
        <v>597</v>
      </c>
      <c r="B54" s="71" t="s">
        <v>598</v>
      </c>
      <c r="C54" s="70">
        <v>717500</v>
      </c>
      <c r="D54" s="70">
        <v>717500</v>
      </c>
      <c r="E54" s="96">
        <v>0</v>
      </c>
      <c r="F54" s="96">
        <v>0</v>
      </c>
      <c r="G54" s="96">
        <v>0</v>
      </c>
      <c r="H54" s="71"/>
    </row>
    <row r="55" spans="1:8" x14ac:dyDescent="0.3">
      <c r="A55" s="95" t="s">
        <v>597</v>
      </c>
      <c r="B55" s="71" t="s">
        <v>645</v>
      </c>
      <c r="C55" s="70">
        <v>393318.95</v>
      </c>
      <c r="D55" s="70">
        <v>39331895</v>
      </c>
      <c r="E55" s="96">
        <v>0</v>
      </c>
      <c r="F55" s="96">
        <v>0</v>
      </c>
      <c r="G55" s="96">
        <v>0</v>
      </c>
      <c r="H55" s="71"/>
    </row>
    <row r="56" spans="1:8" x14ac:dyDescent="0.3">
      <c r="A56" s="95" t="s">
        <v>646</v>
      </c>
      <c r="B56" s="71" t="s">
        <v>657</v>
      </c>
      <c r="C56" s="70">
        <v>3706806.02</v>
      </c>
      <c r="D56" s="70">
        <v>370680602</v>
      </c>
      <c r="E56" s="96">
        <v>0</v>
      </c>
      <c r="F56" s="96">
        <v>0</v>
      </c>
      <c r="G56" s="96">
        <v>0</v>
      </c>
      <c r="H56" s="71"/>
    </row>
    <row r="57" spans="1:8" ht="20.399999999999999" x14ac:dyDescent="0.3">
      <c r="A57" s="95">
        <v>1132</v>
      </c>
      <c r="B57" s="89" t="s">
        <v>141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71"/>
    </row>
    <row r="58" spans="1:8" ht="20.399999999999999" x14ac:dyDescent="0.3">
      <c r="A58" s="95">
        <v>1133</v>
      </c>
      <c r="B58" s="89" t="s">
        <v>142</v>
      </c>
      <c r="C58" s="96">
        <v>0</v>
      </c>
      <c r="D58" s="96">
        <v>0</v>
      </c>
      <c r="E58" s="96">
        <v>0</v>
      </c>
      <c r="F58" s="96">
        <v>0</v>
      </c>
      <c r="G58" s="96">
        <v>0</v>
      </c>
      <c r="H58" s="71"/>
    </row>
    <row r="59" spans="1:8" ht="20.399999999999999" x14ac:dyDescent="0.3">
      <c r="A59" s="107">
        <v>1134</v>
      </c>
      <c r="B59" s="94" t="s">
        <v>143</v>
      </c>
      <c r="C59" s="90">
        <f>SUM(C60:C65)</f>
        <v>3910366.4099999992</v>
      </c>
      <c r="D59" s="90">
        <f t="shared" ref="D59:G59" si="4">SUM(D60:D65)</f>
        <v>3910366.4099999992</v>
      </c>
      <c r="E59" s="90">
        <f t="shared" si="4"/>
        <v>0</v>
      </c>
      <c r="F59" s="90">
        <f t="shared" si="4"/>
        <v>0</v>
      </c>
      <c r="G59" s="90">
        <f t="shared" si="4"/>
        <v>0</v>
      </c>
      <c r="H59" s="71"/>
    </row>
    <row r="60" spans="1:8" x14ac:dyDescent="0.3">
      <c r="A60" s="95" t="s">
        <v>647</v>
      </c>
      <c r="B60" s="71" t="s">
        <v>648</v>
      </c>
      <c r="C60" s="70">
        <v>1312542.4099999999</v>
      </c>
      <c r="D60" s="70">
        <v>1312542.4099999999</v>
      </c>
      <c r="E60" s="96"/>
      <c r="F60" s="96"/>
      <c r="G60" s="96"/>
      <c r="H60" s="71"/>
    </row>
    <row r="61" spans="1:8" x14ac:dyDescent="0.3">
      <c r="A61" s="95" t="s">
        <v>649</v>
      </c>
      <c r="B61" s="71" t="s">
        <v>650</v>
      </c>
      <c r="C61" s="70">
        <v>820347.56</v>
      </c>
      <c r="D61" s="70">
        <v>820347.56</v>
      </c>
      <c r="E61" s="96"/>
      <c r="F61" s="96"/>
      <c r="G61" s="96"/>
      <c r="H61" s="71"/>
    </row>
    <row r="62" spans="1:8" x14ac:dyDescent="0.3">
      <c r="A62" s="95" t="s">
        <v>599</v>
      </c>
      <c r="B62" s="71" t="s">
        <v>600</v>
      </c>
      <c r="C62" s="70">
        <v>214273.05</v>
      </c>
      <c r="D62" s="70">
        <v>214273.05</v>
      </c>
      <c r="E62" s="96"/>
      <c r="F62" s="96"/>
      <c r="G62" s="96"/>
      <c r="H62" s="71"/>
    </row>
    <row r="63" spans="1:8" x14ac:dyDescent="0.3">
      <c r="A63" s="95" t="s">
        <v>651</v>
      </c>
      <c r="B63" s="71" t="s">
        <v>658</v>
      </c>
      <c r="C63" s="70">
        <v>686995.17</v>
      </c>
      <c r="D63" s="70">
        <v>686995.17</v>
      </c>
      <c r="E63" s="96"/>
      <c r="F63" s="96"/>
      <c r="G63" s="96"/>
      <c r="H63" s="71"/>
    </row>
    <row r="64" spans="1:8" x14ac:dyDescent="0.3">
      <c r="A64" s="95" t="s">
        <v>652</v>
      </c>
      <c r="B64" s="71" t="s">
        <v>653</v>
      </c>
      <c r="C64" s="70">
        <v>739658.76</v>
      </c>
      <c r="D64" s="70">
        <v>739658.76</v>
      </c>
      <c r="E64" s="96"/>
      <c r="F64" s="96"/>
      <c r="G64" s="96"/>
      <c r="H64" s="71"/>
    </row>
    <row r="65" spans="1:8" x14ac:dyDescent="0.3">
      <c r="A65" s="95" t="s">
        <v>654</v>
      </c>
      <c r="B65" s="71" t="s">
        <v>659</v>
      </c>
      <c r="C65" s="70">
        <v>136549.46</v>
      </c>
      <c r="D65" s="70">
        <v>136549.46</v>
      </c>
      <c r="E65" s="96"/>
      <c r="F65" s="96"/>
      <c r="G65" s="96"/>
      <c r="H65" s="71"/>
    </row>
    <row r="66" spans="1:8" x14ac:dyDescent="0.3">
      <c r="A66" s="95">
        <v>1139</v>
      </c>
      <c r="B66" s="71" t="s">
        <v>144</v>
      </c>
      <c r="C66" s="96">
        <v>0</v>
      </c>
      <c r="D66" s="96">
        <v>0</v>
      </c>
      <c r="E66" s="96">
        <v>0</v>
      </c>
      <c r="F66" s="96">
        <v>0</v>
      </c>
      <c r="G66" s="96">
        <v>0</v>
      </c>
      <c r="H66" s="71"/>
    </row>
    <row r="68" spans="1:8" x14ac:dyDescent="0.3">
      <c r="A68" s="114" t="s">
        <v>509</v>
      </c>
      <c r="B68" s="114"/>
      <c r="C68" s="114"/>
      <c r="D68" s="114"/>
      <c r="E68" s="114"/>
      <c r="F68" s="114"/>
      <c r="G68" s="114"/>
      <c r="H68" s="114"/>
    </row>
    <row r="69" spans="1:8" ht="30.6" x14ac:dyDescent="0.3">
      <c r="A69" s="125" t="s">
        <v>94</v>
      </c>
      <c r="B69" s="125" t="s">
        <v>91</v>
      </c>
      <c r="C69" s="125" t="s">
        <v>92</v>
      </c>
      <c r="D69" s="126" t="s">
        <v>101</v>
      </c>
      <c r="E69" s="126" t="s">
        <v>100</v>
      </c>
      <c r="F69" s="126" t="s">
        <v>145</v>
      </c>
      <c r="G69" s="126" t="s">
        <v>103</v>
      </c>
      <c r="H69" s="125"/>
    </row>
    <row r="70" spans="1:8" x14ac:dyDescent="0.3">
      <c r="A70" s="95">
        <v>1140</v>
      </c>
      <c r="B70" s="71" t="s">
        <v>146</v>
      </c>
      <c r="C70" s="96">
        <f>SUM(C71:C75)</f>
        <v>0</v>
      </c>
      <c r="D70" s="71"/>
      <c r="E70" s="71"/>
      <c r="F70" s="71"/>
      <c r="G70" s="71"/>
      <c r="H70" s="71"/>
    </row>
    <row r="71" spans="1:8" x14ac:dyDescent="0.3">
      <c r="A71" s="95">
        <v>1141</v>
      </c>
      <c r="B71" s="71" t="s">
        <v>147</v>
      </c>
      <c r="C71" s="96">
        <v>0</v>
      </c>
      <c r="D71" s="71"/>
      <c r="E71" s="71"/>
      <c r="F71" s="71"/>
      <c r="G71" s="71"/>
      <c r="H71" s="71"/>
    </row>
    <row r="72" spans="1:8" x14ac:dyDescent="0.3">
      <c r="A72" s="95">
        <v>1142</v>
      </c>
      <c r="B72" s="71" t="s">
        <v>148</v>
      </c>
      <c r="C72" s="96">
        <v>0</v>
      </c>
      <c r="D72" s="71"/>
      <c r="E72" s="71"/>
      <c r="F72" s="71"/>
      <c r="G72" s="71"/>
      <c r="H72" s="71"/>
    </row>
    <row r="73" spans="1:8" x14ac:dyDescent="0.3">
      <c r="A73" s="95">
        <v>1143</v>
      </c>
      <c r="B73" s="71" t="s">
        <v>149</v>
      </c>
      <c r="C73" s="96">
        <v>0</v>
      </c>
      <c r="D73" s="71"/>
      <c r="E73" s="71"/>
      <c r="F73" s="71"/>
      <c r="G73" s="71"/>
      <c r="H73" s="71"/>
    </row>
    <row r="74" spans="1:8" ht="20.399999999999999" x14ac:dyDescent="0.3">
      <c r="A74" s="95">
        <v>1144</v>
      </c>
      <c r="B74" s="89" t="s">
        <v>150</v>
      </c>
      <c r="C74" s="96">
        <v>0</v>
      </c>
      <c r="D74" s="71"/>
      <c r="E74" s="71"/>
      <c r="F74" s="71"/>
      <c r="G74" s="71"/>
      <c r="H74" s="71"/>
    </row>
    <row r="75" spans="1:8" x14ac:dyDescent="0.3">
      <c r="A75" s="95">
        <v>1145</v>
      </c>
      <c r="B75" s="71" t="s">
        <v>151</v>
      </c>
      <c r="C75" s="96">
        <v>0</v>
      </c>
      <c r="D75" s="71"/>
      <c r="E75" s="71"/>
      <c r="F75" s="71"/>
      <c r="G75" s="71"/>
      <c r="H75" s="71"/>
    </row>
    <row r="77" spans="1:8" x14ac:dyDescent="0.3">
      <c r="A77" s="114" t="s">
        <v>152</v>
      </c>
      <c r="B77" s="114"/>
      <c r="C77" s="114"/>
      <c r="D77" s="114"/>
      <c r="E77" s="114"/>
      <c r="F77" s="114"/>
      <c r="G77" s="114"/>
      <c r="H77" s="114"/>
    </row>
    <row r="78" spans="1:8" ht="20.25" customHeight="1" x14ac:dyDescent="0.3">
      <c r="A78" s="125" t="s">
        <v>94</v>
      </c>
      <c r="B78" s="125" t="s">
        <v>91</v>
      </c>
      <c r="C78" s="125" t="s">
        <v>92</v>
      </c>
      <c r="D78" s="125" t="s">
        <v>99</v>
      </c>
      <c r="E78" s="93" t="s">
        <v>102</v>
      </c>
      <c r="F78" s="175" t="s">
        <v>153</v>
      </c>
      <c r="G78" s="175"/>
      <c r="H78" s="175"/>
    </row>
    <row r="79" spans="1:8" x14ac:dyDescent="0.3">
      <c r="A79" s="95">
        <v>1150</v>
      </c>
      <c r="B79" s="71" t="s">
        <v>154</v>
      </c>
      <c r="C79" s="96">
        <f>C80</f>
        <v>9718406.4100000001</v>
      </c>
      <c r="D79" s="71"/>
      <c r="E79" s="71"/>
      <c r="F79" s="71"/>
      <c r="G79" s="71"/>
      <c r="H79" s="71"/>
    </row>
    <row r="80" spans="1:8" x14ac:dyDescent="0.2">
      <c r="A80" s="95">
        <v>1151</v>
      </c>
      <c r="B80" s="71" t="s">
        <v>155</v>
      </c>
      <c r="C80" s="131">
        <v>9718406.4100000001</v>
      </c>
      <c r="D80" s="71" t="s">
        <v>601</v>
      </c>
      <c r="E80" s="71"/>
      <c r="F80" s="71"/>
      <c r="G80" s="71"/>
      <c r="H80" s="71"/>
    </row>
    <row r="82" spans="1:9" x14ac:dyDescent="0.3">
      <c r="A82" s="114" t="s">
        <v>104</v>
      </c>
      <c r="B82" s="114"/>
      <c r="C82" s="114"/>
      <c r="D82" s="114"/>
      <c r="E82" s="114"/>
      <c r="F82" s="114"/>
      <c r="G82" s="114"/>
      <c r="H82" s="114"/>
    </row>
    <row r="83" spans="1:9" x14ac:dyDescent="0.3">
      <c r="A83" s="125" t="s">
        <v>94</v>
      </c>
      <c r="B83" s="125" t="s">
        <v>91</v>
      </c>
      <c r="C83" s="125" t="s">
        <v>92</v>
      </c>
      <c r="D83" s="125" t="s">
        <v>93</v>
      </c>
      <c r="E83" s="125" t="s">
        <v>137</v>
      </c>
      <c r="F83" s="125"/>
      <c r="G83" s="125"/>
      <c r="H83" s="125"/>
    </row>
    <row r="84" spans="1:9" x14ac:dyDescent="0.3">
      <c r="A84" s="95">
        <v>1213</v>
      </c>
      <c r="B84" s="71" t="s">
        <v>156</v>
      </c>
      <c r="C84" s="96">
        <v>0</v>
      </c>
      <c r="D84" s="71"/>
      <c r="E84" s="71"/>
      <c r="F84" s="71"/>
      <c r="G84" s="71"/>
      <c r="H84" s="71"/>
    </row>
    <row r="86" spans="1:9" x14ac:dyDescent="0.3">
      <c r="A86" s="114" t="s">
        <v>105</v>
      </c>
      <c r="B86" s="114"/>
      <c r="C86" s="114"/>
      <c r="D86" s="114"/>
      <c r="E86" s="114"/>
      <c r="F86" s="114"/>
      <c r="G86" s="114"/>
      <c r="H86" s="114"/>
    </row>
    <row r="87" spans="1:9" x14ac:dyDescent="0.3">
      <c r="A87" s="125" t="s">
        <v>94</v>
      </c>
      <c r="B87" s="125" t="s">
        <v>91</v>
      </c>
      <c r="C87" s="125" t="s">
        <v>92</v>
      </c>
      <c r="D87" s="125"/>
      <c r="E87" s="125"/>
      <c r="F87" s="125"/>
      <c r="G87" s="125"/>
      <c r="H87" s="125"/>
    </row>
    <row r="88" spans="1:9" x14ac:dyDescent="0.3">
      <c r="A88" s="95">
        <v>1214</v>
      </c>
      <c r="B88" s="71" t="s">
        <v>157</v>
      </c>
      <c r="C88" s="96">
        <v>0</v>
      </c>
      <c r="D88" s="71"/>
      <c r="E88" s="71"/>
      <c r="F88" s="71"/>
      <c r="G88" s="71"/>
      <c r="H88" s="71"/>
    </row>
    <row r="90" spans="1:9" x14ac:dyDescent="0.3">
      <c r="A90" s="114" t="s">
        <v>107</v>
      </c>
      <c r="B90" s="114"/>
      <c r="C90" s="114"/>
      <c r="D90" s="114"/>
      <c r="E90" s="114"/>
      <c r="F90" s="114"/>
      <c r="G90" s="114"/>
      <c r="H90" s="114"/>
      <c r="I90" s="114"/>
    </row>
    <row r="91" spans="1:9" ht="22.5" customHeight="1" x14ac:dyDescent="0.3">
      <c r="A91" s="125" t="s">
        <v>94</v>
      </c>
      <c r="B91" s="125" t="s">
        <v>91</v>
      </c>
      <c r="C91" s="125" t="s">
        <v>92</v>
      </c>
      <c r="D91" s="125" t="s">
        <v>639</v>
      </c>
      <c r="E91" s="125" t="s">
        <v>640</v>
      </c>
      <c r="F91" s="125" t="s">
        <v>99</v>
      </c>
      <c r="G91" s="125" t="s">
        <v>158</v>
      </c>
      <c r="H91" s="125" t="s">
        <v>106</v>
      </c>
      <c r="I91" s="126" t="s">
        <v>159</v>
      </c>
    </row>
    <row r="92" spans="1:9" ht="20.399999999999999" x14ac:dyDescent="0.3">
      <c r="A92" s="95">
        <v>1230</v>
      </c>
      <c r="B92" s="89" t="s">
        <v>160</v>
      </c>
      <c r="C92" s="96">
        <v>488685069.58999997</v>
      </c>
      <c r="D92" s="96">
        <v>29325656.52</v>
      </c>
      <c r="E92" s="96">
        <v>0</v>
      </c>
      <c r="F92" s="71"/>
      <c r="G92" s="71"/>
      <c r="H92" s="71"/>
      <c r="I92" s="71"/>
    </row>
    <row r="93" spans="1:9" x14ac:dyDescent="0.3">
      <c r="A93" s="95">
        <v>1231</v>
      </c>
      <c r="B93" s="71" t="s">
        <v>161</v>
      </c>
      <c r="C93" s="96">
        <v>32207208.289999999</v>
      </c>
      <c r="D93" s="96">
        <v>0</v>
      </c>
      <c r="E93" s="96">
        <v>0</v>
      </c>
      <c r="F93" s="71"/>
      <c r="G93" s="71"/>
      <c r="H93" s="71"/>
      <c r="I93" s="71"/>
    </row>
    <row r="94" spans="1:9" x14ac:dyDescent="0.3">
      <c r="A94" s="95">
        <v>1232</v>
      </c>
      <c r="B94" s="71" t="s">
        <v>162</v>
      </c>
      <c r="C94" s="96">
        <v>0</v>
      </c>
      <c r="D94" s="96">
        <v>0</v>
      </c>
      <c r="E94" s="96">
        <v>0</v>
      </c>
      <c r="F94" s="71"/>
      <c r="G94" s="71"/>
      <c r="H94" s="71"/>
      <c r="I94" s="71"/>
    </row>
    <row r="95" spans="1:9" x14ac:dyDescent="0.3">
      <c r="A95" s="95">
        <v>1233</v>
      </c>
      <c r="B95" s="71" t="s">
        <v>163</v>
      </c>
      <c r="C95" s="96">
        <v>31453618.239999998</v>
      </c>
      <c r="D95" s="96">
        <v>0</v>
      </c>
      <c r="E95" s="96">
        <v>0</v>
      </c>
      <c r="F95" s="71"/>
      <c r="G95" s="71"/>
      <c r="H95" s="71"/>
      <c r="I95" s="71"/>
    </row>
    <row r="96" spans="1:9" x14ac:dyDescent="0.3">
      <c r="A96" s="95">
        <v>1234</v>
      </c>
      <c r="B96" s="71" t="s">
        <v>164</v>
      </c>
      <c r="C96" s="96">
        <v>400064216.81999999</v>
      </c>
      <c r="D96" s="96">
        <v>29325656.52</v>
      </c>
      <c r="E96" s="96">
        <v>0</v>
      </c>
      <c r="F96" s="71"/>
      <c r="G96" s="71"/>
      <c r="H96" s="71"/>
      <c r="I96" s="71"/>
    </row>
    <row r="97" spans="1:9" x14ac:dyDescent="0.3">
      <c r="A97" s="95">
        <v>1235</v>
      </c>
      <c r="B97" s="89" t="s">
        <v>165</v>
      </c>
      <c r="C97" s="96">
        <v>18944700.59</v>
      </c>
      <c r="D97" s="96">
        <v>0</v>
      </c>
      <c r="E97" s="96">
        <v>0</v>
      </c>
      <c r="F97" s="71"/>
      <c r="G97" s="71"/>
      <c r="H97" s="71"/>
      <c r="I97" s="71"/>
    </row>
    <row r="98" spans="1:9" x14ac:dyDescent="0.3">
      <c r="A98" s="95">
        <v>1236</v>
      </c>
      <c r="B98" s="71" t="s">
        <v>166</v>
      </c>
      <c r="C98" s="96">
        <v>6015325.6500000004</v>
      </c>
      <c r="D98" s="96">
        <v>0</v>
      </c>
      <c r="E98" s="96">
        <v>0</v>
      </c>
      <c r="F98" s="71"/>
      <c r="G98" s="71"/>
      <c r="H98" s="71"/>
      <c r="I98" s="71"/>
    </row>
    <row r="99" spans="1:9" x14ac:dyDescent="0.3">
      <c r="A99" s="95">
        <v>1239</v>
      </c>
      <c r="B99" s="71" t="s">
        <v>167</v>
      </c>
      <c r="C99" s="96">
        <v>0</v>
      </c>
      <c r="D99" s="96">
        <v>0</v>
      </c>
      <c r="E99" s="96">
        <v>0</v>
      </c>
      <c r="F99" s="71"/>
      <c r="G99" s="71"/>
      <c r="H99" s="71"/>
      <c r="I99" s="71"/>
    </row>
    <row r="100" spans="1:9" x14ac:dyDescent="0.3">
      <c r="A100" s="95">
        <v>1240</v>
      </c>
      <c r="B100" s="71" t="s">
        <v>168</v>
      </c>
      <c r="C100" s="96">
        <v>77931559.450000003</v>
      </c>
      <c r="D100" s="96">
        <v>6776324.1399999997</v>
      </c>
      <c r="E100" s="96">
        <v>-55058463.299999997</v>
      </c>
      <c r="F100" s="71" t="s">
        <v>602</v>
      </c>
      <c r="G100" s="71"/>
      <c r="H100" s="71"/>
      <c r="I100" s="71"/>
    </row>
    <row r="101" spans="1:9" x14ac:dyDescent="0.3">
      <c r="A101" s="95">
        <v>1241</v>
      </c>
      <c r="B101" s="71" t="s">
        <v>169</v>
      </c>
      <c r="C101" s="96">
        <v>12751733.65</v>
      </c>
      <c r="D101" s="96">
        <v>932161.89</v>
      </c>
      <c r="E101" s="96">
        <v>-7898889.7000000002</v>
      </c>
      <c r="F101" s="71" t="s">
        <v>602</v>
      </c>
      <c r="G101" s="71"/>
      <c r="H101" s="71"/>
      <c r="I101" s="71"/>
    </row>
    <row r="102" spans="1:9" x14ac:dyDescent="0.3">
      <c r="A102" s="95">
        <v>1242</v>
      </c>
      <c r="B102" s="71" t="s">
        <v>170</v>
      </c>
      <c r="C102" s="96">
        <v>1307437.8400000001</v>
      </c>
      <c r="D102" s="96">
        <v>52912.2</v>
      </c>
      <c r="E102" s="96">
        <v>-1193459.82</v>
      </c>
      <c r="F102" s="71" t="s">
        <v>602</v>
      </c>
      <c r="G102" s="71"/>
      <c r="H102" s="71"/>
      <c r="I102" s="71"/>
    </row>
    <row r="103" spans="1:9" x14ac:dyDescent="0.3">
      <c r="A103" s="95">
        <v>1243</v>
      </c>
      <c r="B103" s="71" t="s">
        <v>171</v>
      </c>
      <c r="C103" s="96">
        <v>1149956.3500000001</v>
      </c>
      <c r="D103" s="96">
        <v>153030.32</v>
      </c>
      <c r="E103" s="96">
        <v>-847744.67</v>
      </c>
      <c r="F103" s="71" t="s">
        <v>602</v>
      </c>
      <c r="G103" s="71"/>
      <c r="H103" s="71"/>
      <c r="I103" s="71"/>
    </row>
    <row r="104" spans="1:9" x14ac:dyDescent="0.3">
      <c r="A104" s="95">
        <v>1244</v>
      </c>
      <c r="B104" s="71" t="s">
        <v>172</v>
      </c>
      <c r="C104" s="96">
        <v>41762640.200000003</v>
      </c>
      <c r="D104" s="96">
        <v>3863025.47</v>
      </c>
      <c r="E104" s="96">
        <v>-31120835.719999999</v>
      </c>
      <c r="F104" s="71" t="s">
        <v>602</v>
      </c>
      <c r="G104" s="71"/>
      <c r="H104" s="71"/>
      <c r="I104" s="71"/>
    </row>
    <row r="105" spans="1:9" x14ac:dyDescent="0.3">
      <c r="A105" s="95">
        <v>1245</v>
      </c>
      <c r="B105" s="71" t="s">
        <v>173</v>
      </c>
      <c r="C105" s="96">
        <v>0</v>
      </c>
      <c r="D105" s="96">
        <v>0</v>
      </c>
      <c r="E105" s="96">
        <v>0</v>
      </c>
      <c r="F105" s="71"/>
      <c r="G105" s="71"/>
      <c r="H105" s="71"/>
      <c r="I105" s="71"/>
    </row>
    <row r="106" spans="1:9" x14ac:dyDescent="0.3">
      <c r="A106" s="95">
        <v>1246</v>
      </c>
      <c r="B106" s="71" t="s">
        <v>174</v>
      </c>
      <c r="C106" s="96">
        <v>20959791.41</v>
      </c>
      <c r="D106" s="96">
        <v>1775194.26</v>
      </c>
      <c r="E106" s="96">
        <v>-13997533.390000001</v>
      </c>
      <c r="F106" s="71" t="s">
        <v>602</v>
      </c>
      <c r="G106" s="71"/>
      <c r="H106" s="71"/>
      <c r="I106" s="71"/>
    </row>
    <row r="107" spans="1:9" x14ac:dyDescent="0.3">
      <c r="A107" s="95">
        <v>1247</v>
      </c>
      <c r="B107" s="71" t="s">
        <v>175</v>
      </c>
      <c r="C107" s="96">
        <v>0</v>
      </c>
      <c r="D107" s="96">
        <v>0</v>
      </c>
      <c r="E107" s="96">
        <v>0</v>
      </c>
      <c r="F107" s="71"/>
      <c r="G107" s="71"/>
      <c r="H107" s="71"/>
      <c r="I107" s="71"/>
    </row>
    <row r="108" spans="1:9" x14ac:dyDescent="0.3">
      <c r="A108" s="95">
        <v>1248</v>
      </c>
      <c r="B108" s="71" t="s">
        <v>176</v>
      </c>
      <c r="C108" s="96">
        <v>0</v>
      </c>
      <c r="D108" s="96">
        <v>0</v>
      </c>
      <c r="E108" s="96">
        <v>0</v>
      </c>
      <c r="F108" s="71"/>
      <c r="G108" s="71"/>
      <c r="H108" s="71"/>
      <c r="I108" s="71"/>
    </row>
    <row r="110" spans="1:9" x14ac:dyDescent="0.3">
      <c r="A110" s="114" t="s">
        <v>108</v>
      </c>
      <c r="B110" s="114"/>
      <c r="C110" s="114"/>
      <c r="D110" s="114"/>
      <c r="E110" s="114"/>
      <c r="F110" s="114"/>
      <c r="G110" s="114"/>
      <c r="H110" s="114"/>
      <c r="I110" s="114"/>
    </row>
    <row r="111" spans="1:9" x14ac:dyDescent="0.3">
      <c r="A111" s="125" t="s">
        <v>94</v>
      </c>
      <c r="B111" s="125" t="s">
        <v>91</v>
      </c>
      <c r="C111" s="125" t="s">
        <v>92</v>
      </c>
      <c r="D111" s="125" t="s">
        <v>641</v>
      </c>
      <c r="E111" s="125" t="s">
        <v>642</v>
      </c>
      <c r="F111" s="125" t="s">
        <v>99</v>
      </c>
      <c r="G111" s="125" t="s">
        <v>158</v>
      </c>
      <c r="H111" s="125" t="s">
        <v>106</v>
      </c>
      <c r="I111" s="125" t="s">
        <v>159</v>
      </c>
    </row>
    <row r="112" spans="1:9" x14ac:dyDescent="0.3">
      <c r="A112" s="95">
        <v>1250</v>
      </c>
      <c r="B112" s="71" t="s">
        <v>177</v>
      </c>
      <c r="C112" s="96">
        <v>4421859.25</v>
      </c>
      <c r="D112" s="96">
        <v>177749.1</v>
      </c>
      <c r="E112" s="96">
        <v>3010297.95</v>
      </c>
      <c r="F112" s="71"/>
      <c r="G112" s="71"/>
      <c r="H112" s="71"/>
      <c r="I112" s="71"/>
    </row>
    <row r="113" spans="1:9" x14ac:dyDescent="0.3">
      <c r="A113" s="95">
        <v>1251</v>
      </c>
      <c r="B113" s="71" t="s">
        <v>178</v>
      </c>
      <c r="C113" s="96">
        <v>3709470.48</v>
      </c>
      <c r="D113" s="96">
        <v>115694</v>
      </c>
      <c r="E113" s="96">
        <v>2766561.21</v>
      </c>
      <c r="F113" s="71" t="s">
        <v>603</v>
      </c>
      <c r="G113" s="71"/>
      <c r="H113" s="71"/>
      <c r="I113" s="71"/>
    </row>
    <row r="114" spans="1:9" x14ac:dyDescent="0.3">
      <c r="A114" s="95">
        <v>1252</v>
      </c>
      <c r="B114" s="71" t="s">
        <v>179</v>
      </c>
      <c r="C114" s="96">
        <v>0</v>
      </c>
      <c r="D114" s="96">
        <v>0</v>
      </c>
      <c r="E114" s="96">
        <v>0</v>
      </c>
      <c r="F114" s="71"/>
      <c r="G114" s="71"/>
      <c r="H114" s="71"/>
      <c r="I114" s="71"/>
    </row>
    <row r="115" spans="1:9" x14ac:dyDescent="0.3">
      <c r="A115" s="95">
        <v>1253</v>
      </c>
      <c r="B115" s="71" t="s">
        <v>180</v>
      </c>
      <c r="C115" s="96">
        <v>0</v>
      </c>
      <c r="D115" s="96">
        <v>0</v>
      </c>
      <c r="E115" s="96">
        <v>0</v>
      </c>
      <c r="F115" s="71"/>
      <c r="G115" s="71"/>
      <c r="H115" s="71"/>
      <c r="I115" s="71"/>
    </row>
    <row r="116" spans="1:9" x14ac:dyDescent="0.3">
      <c r="A116" s="95">
        <v>1254</v>
      </c>
      <c r="B116" s="71" t="s">
        <v>181</v>
      </c>
      <c r="C116" s="96">
        <v>712388.77</v>
      </c>
      <c r="D116" s="96">
        <v>62055.1</v>
      </c>
      <c r="E116" s="96">
        <v>243736.74</v>
      </c>
      <c r="F116" s="71" t="s">
        <v>603</v>
      </c>
      <c r="G116" s="71"/>
      <c r="H116" s="71"/>
      <c r="I116" s="71"/>
    </row>
    <row r="117" spans="1:9" x14ac:dyDescent="0.3">
      <c r="A117" s="95">
        <v>1259</v>
      </c>
      <c r="B117" s="71" t="s">
        <v>182</v>
      </c>
      <c r="C117" s="96">
        <v>0</v>
      </c>
      <c r="D117" s="96">
        <v>0</v>
      </c>
      <c r="E117" s="96">
        <v>0</v>
      </c>
      <c r="F117" s="71"/>
      <c r="G117" s="71"/>
      <c r="H117" s="71"/>
      <c r="I117" s="71"/>
    </row>
    <row r="118" spans="1:9" x14ac:dyDescent="0.3">
      <c r="A118" s="95">
        <v>1270</v>
      </c>
      <c r="B118" s="71" t="s">
        <v>183</v>
      </c>
      <c r="C118" s="96">
        <v>563987.65</v>
      </c>
      <c r="D118" s="96">
        <v>0</v>
      </c>
      <c r="E118" s="96">
        <v>0</v>
      </c>
      <c r="F118" s="71"/>
      <c r="G118" s="71"/>
      <c r="H118" s="71"/>
      <c r="I118" s="71"/>
    </row>
    <row r="119" spans="1:9" x14ac:dyDescent="0.3">
      <c r="A119" s="95">
        <v>1271</v>
      </c>
      <c r="B119" s="71" t="s">
        <v>184</v>
      </c>
      <c r="C119" s="96">
        <v>0</v>
      </c>
      <c r="D119" s="96">
        <v>0</v>
      </c>
      <c r="E119" s="96">
        <v>0</v>
      </c>
      <c r="F119" s="71"/>
      <c r="G119" s="71"/>
      <c r="H119" s="71"/>
      <c r="I119" s="71"/>
    </row>
    <row r="120" spans="1:9" ht="20.399999999999999" x14ac:dyDescent="0.3">
      <c r="A120" s="95">
        <v>1272</v>
      </c>
      <c r="B120" s="74" t="s">
        <v>185</v>
      </c>
      <c r="C120" s="96">
        <v>0</v>
      </c>
      <c r="D120" s="96">
        <v>0</v>
      </c>
      <c r="E120" s="96">
        <v>0</v>
      </c>
      <c r="F120" s="71"/>
      <c r="G120" s="71"/>
      <c r="H120" s="71"/>
      <c r="I120" s="71"/>
    </row>
    <row r="121" spans="1:9" x14ac:dyDescent="0.3">
      <c r="A121" s="95">
        <v>1273</v>
      </c>
      <c r="B121" s="71" t="s">
        <v>186</v>
      </c>
      <c r="C121" s="96">
        <v>0</v>
      </c>
      <c r="D121" s="96">
        <v>0</v>
      </c>
      <c r="E121" s="96">
        <v>0</v>
      </c>
      <c r="F121" s="71"/>
      <c r="G121" s="71"/>
      <c r="H121" s="71"/>
      <c r="I121" s="71"/>
    </row>
    <row r="122" spans="1:9" x14ac:dyDescent="0.3">
      <c r="A122" s="95">
        <v>1274</v>
      </c>
      <c r="B122" s="71" t="s">
        <v>187</v>
      </c>
      <c r="C122" s="96">
        <v>0</v>
      </c>
      <c r="D122" s="96">
        <v>0</v>
      </c>
      <c r="E122" s="96">
        <v>0</v>
      </c>
      <c r="F122" s="71"/>
      <c r="G122" s="71"/>
      <c r="H122" s="71"/>
      <c r="I122" s="71"/>
    </row>
    <row r="123" spans="1:9" ht="20.399999999999999" x14ac:dyDescent="0.3">
      <c r="A123" s="95">
        <v>1275</v>
      </c>
      <c r="B123" s="89" t="s">
        <v>188</v>
      </c>
      <c r="C123" s="96">
        <v>0</v>
      </c>
      <c r="D123" s="96">
        <v>0</v>
      </c>
      <c r="E123" s="96">
        <v>0</v>
      </c>
      <c r="F123" s="71"/>
      <c r="G123" s="71"/>
      <c r="H123" s="71"/>
      <c r="I123" s="71"/>
    </row>
    <row r="124" spans="1:9" x14ac:dyDescent="0.3">
      <c r="A124" s="95">
        <v>1279</v>
      </c>
      <c r="B124" s="71" t="s">
        <v>189</v>
      </c>
      <c r="C124" s="96">
        <v>563987.65</v>
      </c>
      <c r="D124" s="96">
        <v>0</v>
      </c>
      <c r="E124" s="96">
        <v>0</v>
      </c>
      <c r="F124" s="71" t="s">
        <v>603</v>
      </c>
      <c r="G124" s="71"/>
      <c r="H124" s="71"/>
      <c r="I124" s="71"/>
    </row>
    <row r="126" spans="1:9" x14ac:dyDescent="0.3">
      <c r="A126" s="114" t="s">
        <v>109</v>
      </c>
      <c r="B126" s="114"/>
      <c r="C126" s="114"/>
      <c r="D126" s="114"/>
      <c r="E126" s="114"/>
      <c r="F126" s="114"/>
      <c r="G126" s="114"/>
      <c r="H126" s="114"/>
    </row>
    <row r="127" spans="1:9" x14ac:dyDescent="0.3">
      <c r="A127" s="125" t="s">
        <v>94</v>
      </c>
      <c r="B127" s="125" t="s">
        <v>91</v>
      </c>
      <c r="C127" s="125" t="s">
        <v>92</v>
      </c>
      <c r="D127" s="125" t="s">
        <v>190</v>
      </c>
      <c r="E127" s="125"/>
      <c r="F127" s="125"/>
      <c r="G127" s="125"/>
      <c r="H127" s="125"/>
    </row>
    <row r="128" spans="1:9" x14ac:dyDescent="0.3">
      <c r="A128" s="95">
        <v>1160</v>
      </c>
      <c r="B128" s="89" t="s">
        <v>191</v>
      </c>
      <c r="C128" s="96">
        <f>SUM(C129:C130)</f>
        <v>0</v>
      </c>
      <c r="D128" s="71"/>
      <c r="E128" s="71"/>
      <c r="F128" s="71"/>
      <c r="G128" s="71"/>
      <c r="H128" s="71"/>
    </row>
    <row r="129" spans="1:8" ht="20.399999999999999" x14ac:dyDescent="0.3">
      <c r="A129" s="95">
        <v>1161</v>
      </c>
      <c r="B129" s="89" t="s">
        <v>192</v>
      </c>
      <c r="C129" s="96">
        <v>0</v>
      </c>
      <c r="D129" s="71"/>
      <c r="E129" s="71"/>
      <c r="F129" s="71"/>
      <c r="G129" s="71"/>
      <c r="H129" s="71"/>
    </row>
    <row r="130" spans="1:8" x14ac:dyDescent="0.3">
      <c r="A130" s="95">
        <v>1162</v>
      </c>
      <c r="B130" s="71" t="s">
        <v>193</v>
      </c>
      <c r="C130" s="96">
        <v>0</v>
      </c>
      <c r="D130" s="71"/>
      <c r="E130" s="71"/>
      <c r="F130" s="71"/>
      <c r="G130" s="71"/>
      <c r="H130" s="71"/>
    </row>
    <row r="131" spans="1:8" x14ac:dyDescent="0.3">
      <c r="A131" s="71"/>
      <c r="B131" s="71"/>
      <c r="C131" s="71"/>
      <c r="D131" s="71"/>
      <c r="E131" s="71"/>
      <c r="F131" s="71"/>
      <c r="G131" s="71"/>
      <c r="H131" s="71"/>
    </row>
    <row r="132" spans="1:8" x14ac:dyDescent="0.3">
      <c r="A132" s="114" t="s">
        <v>510</v>
      </c>
      <c r="B132" s="114"/>
      <c r="C132" s="114"/>
      <c r="D132" s="114"/>
      <c r="E132" s="114"/>
      <c r="F132" s="114"/>
      <c r="G132" s="114"/>
      <c r="H132" s="114"/>
    </row>
    <row r="133" spans="1:8" x14ac:dyDescent="0.3">
      <c r="A133" s="125" t="s">
        <v>94</v>
      </c>
      <c r="B133" s="125" t="s">
        <v>91</v>
      </c>
      <c r="C133" s="125" t="s">
        <v>92</v>
      </c>
      <c r="D133" s="125" t="s">
        <v>137</v>
      </c>
      <c r="E133" s="125"/>
      <c r="F133" s="125"/>
      <c r="G133" s="125"/>
      <c r="H133" s="125"/>
    </row>
    <row r="134" spans="1:8" x14ac:dyDescent="0.3">
      <c r="A134" s="95">
        <v>1190</v>
      </c>
      <c r="B134" s="71" t="s">
        <v>518</v>
      </c>
      <c r="C134" s="96">
        <f>SUM(C135:C138)</f>
        <v>0</v>
      </c>
      <c r="D134" s="71"/>
      <c r="E134" s="71"/>
      <c r="F134" s="71"/>
      <c r="G134" s="71"/>
      <c r="H134" s="71"/>
    </row>
    <row r="135" spans="1:8" x14ac:dyDescent="0.3">
      <c r="A135" s="95">
        <v>1191</v>
      </c>
      <c r="B135" s="71" t="s">
        <v>511</v>
      </c>
      <c r="C135" s="96">
        <v>0</v>
      </c>
      <c r="D135" s="71"/>
      <c r="E135" s="71"/>
      <c r="F135" s="71"/>
      <c r="G135" s="71"/>
      <c r="H135" s="71"/>
    </row>
    <row r="136" spans="1:8" x14ac:dyDescent="0.3">
      <c r="A136" s="95">
        <v>1192</v>
      </c>
      <c r="B136" s="71" t="s">
        <v>512</v>
      </c>
      <c r="C136" s="96">
        <v>0</v>
      </c>
      <c r="D136" s="71"/>
      <c r="E136" s="71"/>
      <c r="F136" s="71"/>
      <c r="G136" s="71"/>
      <c r="H136" s="71"/>
    </row>
    <row r="137" spans="1:8" ht="20.399999999999999" x14ac:dyDescent="0.3">
      <c r="A137" s="95">
        <v>1193</v>
      </c>
      <c r="B137" s="89" t="s">
        <v>513</v>
      </c>
      <c r="C137" s="96">
        <v>0</v>
      </c>
      <c r="D137" s="71"/>
      <c r="E137" s="71"/>
      <c r="F137" s="71"/>
      <c r="G137" s="71"/>
      <c r="H137" s="71"/>
    </row>
    <row r="138" spans="1:8" x14ac:dyDescent="0.3">
      <c r="A138" s="95">
        <v>1194</v>
      </c>
      <c r="B138" s="71" t="s">
        <v>514</v>
      </c>
      <c r="C138" s="96">
        <v>0</v>
      </c>
      <c r="D138" s="71"/>
      <c r="E138" s="71"/>
      <c r="F138" s="71"/>
      <c r="G138" s="71"/>
      <c r="H138" s="71"/>
    </row>
    <row r="139" spans="1:8" x14ac:dyDescent="0.3">
      <c r="A139" s="114" t="s">
        <v>541</v>
      </c>
      <c r="C139" s="119"/>
    </row>
    <row r="140" spans="1:8" x14ac:dyDescent="0.3">
      <c r="A140" s="125" t="s">
        <v>94</v>
      </c>
      <c r="B140" s="125" t="s">
        <v>91</v>
      </c>
      <c r="C140" s="125" t="s">
        <v>92</v>
      </c>
      <c r="D140" s="125" t="s">
        <v>137</v>
      </c>
      <c r="E140" s="125"/>
      <c r="F140" s="125"/>
      <c r="G140" s="125"/>
      <c r="H140" s="125"/>
    </row>
    <row r="141" spans="1:8" x14ac:dyDescent="0.3">
      <c r="A141" s="95">
        <v>1290</v>
      </c>
      <c r="B141" s="71" t="s">
        <v>194</v>
      </c>
      <c r="C141" s="96">
        <f>SUM(C142:C144)</f>
        <v>0</v>
      </c>
      <c r="D141" s="71"/>
      <c r="E141" s="71"/>
      <c r="F141" s="71"/>
      <c r="G141" s="71"/>
      <c r="H141" s="71"/>
    </row>
    <row r="142" spans="1:8" x14ac:dyDescent="0.3">
      <c r="A142" s="95">
        <v>1291</v>
      </c>
      <c r="B142" s="71" t="s">
        <v>195</v>
      </c>
      <c r="C142" s="96">
        <v>0</v>
      </c>
      <c r="D142" s="71"/>
      <c r="E142" s="71"/>
      <c r="F142" s="71"/>
      <c r="G142" s="71"/>
      <c r="H142" s="71"/>
    </row>
    <row r="143" spans="1:8" x14ac:dyDescent="0.3">
      <c r="A143" s="95">
        <v>1292</v>
      </c>
      <c r="B143" s="71" t="s">
        <v>196</v>
      </c>
      <c r="C143" s="96">
        <v>0</v>
      </c>
      <c r="D143" s="71"/>
      <c r="E143" s="71"/>
      <c r="F143" s="71"/>
      <c r="G143" s="71"/>
      <c r="H143" s="71"/>
    </row>
    <row r="144" spans="1:8" x14ac:dyDescent="0.3">
      <c r="A144" s="95">
        <v>1293</v>
      </c>
      <c r="B144" s="71" t="s">
        <v>197</v>
      </c>
      <c r="C144" s="96">
        <v>0</v>
      </c>
      <c r="D144" s="71"/>
      <c r="E144" s="71"/>
      <c r="F144" s="71"/>
      <c r="G144" s="71"/>
      <c r="H144" s="71"/>
    </row>
    <row r="146" spans="1:9" x14ac:dyDescent="0.3">
      <c r="A146" s="114" t="s">
        <v>110</v>
      </c>
      <c r="B146" s="114"/>
      <c r="C146" s="114"/>
      <c r="D146" s="114"/>
      <c r="E146" s="114"/>
      <c r="F146" s="114"/>
      <c r="G146" s="114"/>
      <c r="H146" s="114"/>
    </row>
    <row r="147" spans="1:9" ht="22.5" customHeight="1" x14ac:dyDescent="0.3">
      <c r="A147" s="125" t="s">
        <v>94</v>
      </c>
      <c r="B147" s="125" t="s">
        <v>91</v>
      </c>
      <c r="C147" s="125" t="s">
        <v>92</v>
      </c>
      <c r="D147" s="125" t="s">
        <v>133</v>
      </c>
      <c r="E147" s="125" t="s">
        <v>134</v>
      </c>
      <c r="F147" s="125" t="s">
        <v>135</v>
      </c>
      <c r="G147" s="125" t="s">
        <v>198</v>
      </c>
      <c r="H147" s="176" t="s">
        <v>199</v>
      </c>
      <c r="I147" s="176"/>
    </row>
    <row r="148" spans="1:9" s="124" customFormat="1" x14ac:dyDescent="0.3">
      <c r="A148" s="107">
        <v>2110</v>
      </c>
      <c r="B148" s="109" t="s">
        <v>200</v>
      </c>
      <c r="C148" s="90">
        <f>SUM(C149:C195)/2</f>
        <v>10765813.069999998</v>
      </c>
      <c r="D148" s="90">
        <f t="shared" ref="D148:G148" si="5">SUM(D149:D195)/2</f>
        <v>10765813.069999998</v>
      </c>
      <c r="E148" s="90">
        <f t="shared" si="5"/>
        <v>0</v>
      </c>
      <c r="F148" s="90">
        <f t="shared" si="5"/>
        <v>0</v>
      </c>
      <c r="G148" s="90">
        <f t="shared" si="5"/>
        <v>0</v>
      </c>
      <c r="H148" s="109"/>
      <c r="I148" s="109"/>
    </row>
    <row r="149" spans="1:9" x14ac:dyDescent="0.3">
      <c r="A149" s="107">
        <v>2111</v>
      </c>
      <c r="B149" s="109" t="s">
        <v>201</v>
      </c>
      <c r="C149" s="90">
        <f>+C150</f>
        <v>2685967.28</v>
      </c>
      <c r="D149" s="90">
        <f t="shared" ref="D149:G149" si="6">+D150</f>
        <v>2685967.28</v>
      </c>
      <c r="E149" s="90">
        <f t="shared" si="6"/>
        <v>0</v>
      </c>
      <c r="F149" s="90">
        <f t="shared" si="6"/>
        <v>0</v>
      </c>
      <c r="G149" s="90">
        <f t="shared" si="6"/>
        <v>0</v>
      </c>
      <c r="H149" s="71"/>
      <c r="I149" s="71"/>
    </row>
    <row r="150" spans="1:9" x14ac:dyDescent="0.2">
      <c r="A150" s="132">
        <v>211200222</v>
      </c>
      <c r="B150" s="71" t="s">
        <v>655</v>
      </c>
      <c r="C150" s="131">
        <v>2685967.28</v>
      </c>
      <c r="D150" s="131">
        <v>2685967.28</v>
      </c>
      <c r="E150" s="96"/>
      <c r="F150" s="96"/>
      <c r="G150" s="96"/>
      <c r="H150" s="71"/>
      <c r="I150" s="71"/>
    </row>
    <row r="151" spans="1:9" x14ac:dyDescent="0.3">
      <c r="A151" s="107">
        <v>2112</v>
      </c>
      <c r="B151" s="109" t="s">
        <v>202</v>
      </c>
      <c r="C151" s="90">
        <f>+C152</f>
        <v>2380599</v>
      </c>
      <c r="D151" s="90">
        <f t="shared" ref="D151:G151" si="7">+D152</f>
        <v>2380599</v>
      </c>
      <c r="E151" s="90">
        <f t="shared" si="7"/>
        <v>0</v>
      </c>
      <c r="F151" s="90">
        <f t="shared" si="7"/>
        <v>0</v>
      </c>
      <c r="G151" s="90">
        <f t="shared" si="7"/>
        <v>0</v>
      </c>
      <c r="H151" s="109"/>
      <c r="I151" s="71"/>
    </row>
    <row r="152" spans="1:9" x14ac:dyDescent="0.2">
      <c r="A152" s="132">
        <v>211200223</v>
      </c>
      <c r="B152" s="1" t="s">
        <v>656</v>
      </c>
      <c r="C152" s="133">
        <v>2380599</v>
      </c>
      <c r="D152" s="133">
        <v>2380599</v>
      </c>
      <c r="E152" s="96"/>
      <c r="F152" s="96"/>
      <c r="G152" s="96"/>
      <c r="H152" s="71"/>
      <c r="I152" s="71"/>
    </row>
    <row r="153" spans="1:9" ht="20.399999999999999" x14ac:dyDescent="0.3">
      <c r="A153" s="107">
        <v>2113</v>
      </c>
      <c r="B153" s="94" t="s">
        <v>203</v>
      </c>
      <c r="C153" s="90">
        <v>0</v>
      </c>
      <c r="D153" s="90">
        <v>0</v>
      </c>
      <c r="E153" s="90">
        <v>0</v>
      </c>
      <c r="F153" s="90">
        <v>0</v>
      </c>
      <c r="G153" s="90">
        <v>0</v>
      </c>
      <c r="H153" s="109"/>
      <c r="I153" s="71"/>
    </row>
    <row r="154" spans="1:9" x14ac:dyDescent="0.3">
      <c r="A154" s="95">
        <v>2114</v>
      </c>
      <c r="B154" s="71" t="s">
        <v>204</v>
      </c>
      <c r="C154" s="96">
        <v>0</v>
      </c>
      <c r="D154" s="96">
        <f t="shared" ref="D154:D187" si="8">C154</f>
        <v>0</v>
      </c>
      <c r="E154" s="96">
        <v>0</v>
      </c>
      <c r="F154" s="96">
        <v>0</v>
      </c>
      <c r="G154" s="96">
        <v>0</v>
      </c>
      <c r="H154" s="71"/>
      <c r="I154" s="71"/>
    </row>
    <row r="155" spans="1:9" x14ac:dyDescent="0.3">
      <c r="A155" s="95">
        <v>2115</v>
      </c>
      <c r="B155" s="71" t="s">
        <v>205</v>
      </c>
      <c r="C155" s="96">
        <v>0</v>
      </c>
      <c r="D155" s="96">
        <f t="shared" si="8"/>
        <v>0</v>
      </c>
      <c r="E155" s="96">
        <v>0</v>
      </c>
      <c r="F155" s="96">
        <v>0</v>
      </c>
      <c r="G155" s="96">
        <v>0</v>
      </c>
      <c r="H155" s="71"/>
      <c r="I155" s="71"/>
    </row>
    <row r="156" spans="1:9" x14ac:dyDescent="0.3">
      <c r="A156" s="95">
        <v>2116</v>
      </c>
      <c r="B156" s="71" t="s">
        <v>206</v>
      </c>
      <c r="C156" s="96">
        <v>0</v>
      </c>
      <c r="D156" s="96">
        <f t="shared" si="8"/>
        <v>0</v>
      </c>
      <c r="E156" s="96">
        <v>0</v>
      </c>
      <c r="F156" s="96">
        <v>0</v>
      </c>
      <c r="G156" s="96">
        <v>0</v>
      </c>
      <c r="H156" s="71"/>
      <c r="I156" s="71"/>
    </row>
    <row r="157" spans="1:9" s="124" customFormat="1" ht="20.399999999999999" x14ac:dyDescent="0.3">
      <c r="A157" s="107">
        <v>2117</v>
      </c>
      <c r="B157" s="94" t="s">
        <v>207</v>
      </c>
      <c r="C157" s="90">
        <f>+SUM(C158:C186)</f>
        <v>2883994.13</v>
      </c>
      <c r="D157" s="90">
        <f t="shared" ref="D157:G157" si="9">+SUM(D158:D186)</f>
        <v>2883994.13</v>
      </c>
      <c r="E157" s="90">
        <f t="shared" si="9"/>
        <v>0</v>
      </c>
      <c r="F157" s="90">
        <f t="shared" si="9"/>
        <v>0</v>
      </c>
      <c r="G157" s="90">
        <f t="shared" si="9"/>
        <v>0</v>
      </c>
      <c r="H157" s="109"/>
      <c r="I157" s="109"/>
    </row>
    <row r="158" spans="1:9" x14ac:dyDescent="0.3">
      <c r="A158" s="95" t="s">
        <v>666</v>
      </c>
      <c r="B158" s="71" t="s">
        <v>604</v>
      </c>
      <c r="C158" s="70">
        <v>916913.77</v>
      </c>
      <c r="D158" s="70">
        <v>916913.77</v>
      </c>
      <c r="E158" s="96"/>
      <c r="F158" s="96"/>
      <c r="G158" s="96"/>
      <c r="H158" s="71"/>
      <c r="I158" s="71"/>
    </row>
    <row r="159" spans="1:9" x14ac:dyDescent="0.3">
      <c r="A159" s="95" t="s">
        <v>667</v>
      </c>
      <c r="B159" s="71" t="s">
        <v>605</v>
      </c>
      <c r="C159" s="70">
        <v>203454.09</v>
      </c>
      <c r="D159" s="70">
        <v>203454.09</v>
      </c>
      <c r="E159" s="96"/>
      <c r="F159" s="96"/>
      <c r="G159" s="96"/>
      <c r="H159" s="71"/>
      <c r="I159" s="71"/>
    </row>
    <row r="160" spans="1:9" x14ac:dyDescent="0.3">
      <c r="A160" s="95" t="s">
        <v>668</v>
      </c>
      <c r="B160" s="71" t="s">
        <v>606</v>
      </c>
      <c r="C160" s="70">
        <v>5192.54</v>
      </c>
      <c r="D160" s="70">
        <v>5192.54</v>
      </c>
      <c r="E160" s="96"/>
      <c r="F160" s="96"/>
      <c r="G160" s="96"/>
      <c r="H160" s="71"/>
      <c r="I160" s="71"/>
    </row>
    <row r="161" spans="1:9" x14ac:dyDescent="0.3">
      <c r="A161" s="95" t="s">
        <v>669</v>
      </c>
      <c r="B161" s="71" t="s">
        <v>607</v>
      </c>
      <c r="C161" s="70">
        <v>3295.32</v>
      </c>
      <c r="D161" s="70">
        <v>3295.32</v>
      </c>
      <c r="E161" s="96"/>
      <c r="F161" s="96"/>
      <c r="G161" s="96"/>
      <c r="H161" s="71"/>
      <c r="I161" s="71"/>
    </row>
    <row r="162" spans="1:9" x14ac:dyDescent="0.3">
      <c r="A162" s="95" t="s">
        <v>670</v>
      </c>
      <c r="B162" s="71" t="s">
        <v>608</v>
      </c>
      <c r="C162" s="70">
        <v>188.73</v>
      </c>
      <c r="D162" s="70">
        <v>188.73</v>
      </c>
      <c r="E162" s="96"/>
      <c r="F162" s="96"/>
      <c r="G162" s="96"/>
      <c r="H162" s="71"/>
      <c r="I162" s="71"/>
    </row>
    <row r="163" spans="1:9" x14ac:dyDescent="0.3">
      <c r="A163" s="95" t="s">
        <v>671</v>
      </c>
      <c r="B163" s="71" t="s">
        <v>609</v>
      </c>
      <c r="C163" s="70">
        <v>0.04</v>
      </c>
      <c r="D163" s="70">
        <v>0.04</v>
      </c>
      <c r="E163" s="96"/>
      <c r="F163" s="96"/>
      <c r="G163" s="96"/>
      <c r="H163" s="71"/>
      <c r="I163" s="71"/>
    </row>
    <row r="164" spans="1:9" x14ac:dyDescent="0.3">
      <c r="A164" s="95" t="s">
        <v>672</v>
      </c>
      <c r="B164" s="71" t="s">
        <v>610</v>
      </c>
      <c r="C164" s="70">
        <v>7100.66</v>
      </c>
      <c r="D164" s="70">
        <v>7100.66</v>
      </c>
      <c r="E164" s="96"/>
      <c r="F164" s="96"/>
      <c r="G164" s="96"/>
      <c r="H164" s="71"/>
      <c r="I164" s="71"/>
    </row>
    <row r="165" spans="1:9" x14ac:dyDescent="0.3">
      <c r="A165" s="95" t="s">
        <v>673</v>
      </c>
      <c r="B165" s="71" t="s">
        <v>611</v>
      </c>
      <c r="C165" s="70">
        <v>107640.86</v>
      </c>
      <c r="D165" s="70">
        <v>107640.86</v>
      </c>
      <c r="E165" s="96"/>
      <c r="F165" s="96"/>
      <c r="G165" s="96"/>
      <c r="H165" s="71"/>
      <c r="I165" s="71"/>
    </row>
    <row r="166" spans="1:9" x14ac:dyDescent="0.3">
      <c r="A166" s="95" t="s">
        <v>674</v>
      </c>
      <c r="B166" s="71" t="s">
        <v>612</v>
      </c>
      <c r="C166" s="70">
        <v>106073.15</v>
      </c>
      <c r="D166" s="70">
        <v>106073.15</v>
      </c>
      <c r="E166" s="96"/>
      <c r="F166" s="96"/>
      <c r="G166" s="96"/>
      <c r="H166" s="71"/>
      <c r="I166" s="71"/>
    </row>
    <row r="167" spans="1:9" x14ac:dyDescent="0.3">
      <c r="A167" s="95" t="s">
        <v>675</v>
      </c>
      <c r="B167" s="71" t="s">
        <v>613</v>
      </c>
      <c r="C167" s="70">
        <v>169699.56</v>
      </c>
      <c r="D167" s="70">
        <v>169699.56</v>
      </c>
      <c r="E167" s="96"/>
      <c r="F167" s="96"/>
      <c r="G167" s="96"/>
      <c r="H167" s="71"/>
      <c r="I167" s="71"/>
    </row>
    <row r="168" spans="1:9" x14ac:dyDescent="0.3">
      <c r="A168" s="95" t="s">
        <v>676</v>
      </c>
      <c r="B168" s="71" t="s">
        <v>614</v>
      </c>
      <c r="C168" s="70">
        <v>170953.33</v>
      </c>
      <c r="D168" s="70">
        <v>170953.33</v>
      </c>
      <c r="E168" s="96"/>
      <c r="F168" s="96"/>
      <c r="G168" s="96"/>
      <c r="H168" s="71"/>
      <c r="I168" s="71"/>
    </row>
    <row r="169" spans="1:9" x14ac:dyDescent="0.3">
      <c r="A169" s="95" t="s">
        <v>677</v>
      </c>
      <c r="B169" s="71" t="s">
        <v>615</v>
      </c>
      <c r="C169" s="70">
        <v>119529.37</v>
      </c>
      <c r="D169" s="70">
        <v>119529.37</v>
      </c>
      <c r="E169" s="96"/>
      <c r="F169" s="96"/>
      <c r="G169" s="96"/>
      <c r="H169" s="71"/>
      <c r="I169" s="71"/>
    </row>
    <row r="170" spans="1:9" x14ac:dyDescent="0.3">
      <c r="A170" s="95" t="s">
        <v>678</v>
      </c>
      <c r="B170" s="71" t="s">
        <v>616</v>
      </c>
      <c r="C170" s="70">
        <v>522113.92</v>
      </c>
      <c r="D170" s="70">
        <v>522113.92</v>
      </c>
      <c r="E170" s="96"/>
      <c r="F170" s="96"/>
      <c r="G170" s="96"/>
      <c r="H170" s="71"/>
      <c r="I170" s="71"/>
    </row>
    <row r="171" spans="1:9" x14ac:dyDescent="0.3">
      <c r="A171" s="95" t="s">
        <v>679</v>
      </c>
      <c r="B171" s="71" t="s">
        <v>617</v>
      </c>
      <c r="C171" s="70">
        <v>12068.73</v>
      </c>
      <c r="D171" s="70">
        <v>12068.73</v>
      </c>
      <c r="E171" s="96"/>
      <c r="F171" s="96"/>
      <c r="G171" s="96"/>
      <c r="H171" s="71"/>
      <c r="I171" s="71"/>
    </row>
    <row r="172" spans="1:9" x14ac:dyDescent="0.3">
      <c r="A172" s="95" t="s">
        <v>680</v>
      </c>
      <c r="B172" s="71" t="s">
        <v>618</v>
      </c>
      <c r="C172" s="70">
        <v>12068.73</v>
      </c>
      <c r="D172" s="70">
        <v>12068.73</v>
      </c>
      <c r="E172" s="96"/>
      <c r="F172" s="96"/>
      <c r="G172" s="96"/>
      <c r="H172" s="71"/>
      <c r="I172" s="71"/>
    </row>
    <row r="173" spans="1:9" x14ac:dyDescent="0.3">
      <c r="A173" s="95" t="s">
        <v>681</v>
      </c>
      <c r="B173" s="71" t="s">
        <v>619</v>
      </c>
      <c r="C173" s="70">
        <v>8534.31</v>
      </c>
      <c r="D173" s="70">
        <v>8534.31</v>
      </c>
      <c r="E173" s="96"/>
      <c r="F173" s="96"/>
      <c r="G173" s="96"/>
      <c r="H173" s="71"/>
      <c r="I173" s="71"/>
    </row>
    <row r="174" spans="1:9" x14ac:dyDescent="0.3">
      <c r="A174" s="95" t="s">
        <v>682</v>
      </c>
      <c r="B174" s="71" t="s">
        <v>620</v>
      </c>
      <c r="C174" s="70">
        <v>566.80999999999995</v>
      </c>
      <c r="D174" s="70">
        <v>566.80999999999995</v>
      </c>
      <c r="E174" s="96"/>
      <c r="F174" s="96"/>
      <c r="G174" s="96"/>
      <c r="H174" s="71"/>
      <c r="I174" s="71"/>
    </row>
    <row r="175" spans="1:9" x14ac:dyDescent="0.3">
      <c r="A175" s="95" t="s">
        <v>683</v>
      </c>
      <c r="B175" s="71" t="s">
        <v>621</v>
      </c>
      <c r="C175" s="70">
        <v>5567.25</v>
      </c>
      <c r="D175" s="70">
        <v>5567.25</v>
      </c>
      <c r="E175" s="96"/>
      <c r="F175" s="96"/>
      <c r="G175" s="96"/>
      <c r="H175" s="71"/>
      <c r="I175" s="71"/>
    </row>
    <row r="176" spans="1:9" x14ac:dyDescent="0.3">
      <c r="A176" s="95" t="s">
        <v>684</v>
      </c>
      <c r="B176" s="71" t="s">
        <v>622</v>
      </c>
      <c r="C176" s="70">
        <v>809</v>
      </c>
      <c r="D176" s="70">
        <v>809</v>
      </c>
      <c r="E176" s="96"/>
      <c r="F176" s="96"/>
      <c r="G176" s="96"/>
      <c r="H176" s="71"/>
      <c r="I176" s="71"/>
    </row>
    <row r="177" spans="1:9" x14ac:dyDescent="0.3">
      <c r="A177" s="95" t="s">
        <v>685</v>
      </c>
      <c r="B177" s="71" t="s">
        <v>660</v>
      </c>
      <c r="C177" s="70">
        <v>34.340000000000003</v>
      </c>
      <c r="D177" s="70">
        <v>34.340000000000003</v>
      </c>
      <c r="E177" s="96"/>
      <c r="F177" s="96"/>
      <c r="G177" s="96"/>
      <c r="H177" s="71"/>
      <c r="I177" s="71"/>
    </row>
    <row r="178" spans="1:9" x14ac:dyDescent="0.3">
      <c r="A178" s="95" t="s">
        <v>686</v>
      </c>
      <c r="B178" s="71" t="s">
        <v>661</v>
      </c>
      <c r="C178" s="70">
        <v>23536.86</v>
      </c>
      <c r="D178" s="70">
        <v>23536.86</v>
      </c>
      <c r="E178" s="96"/>
      <c r="F178" s="96"/>
      <c r="G178" s="96"/>
      <c r="H178" s="71"/>
      <c r="I178" s="71"/>
    </row>
    <row r="179" spans="1:9" x14ac:dyDescent="0.3">
      <c r="A179" s="95" t="s">
        <v>687</v>
      </c>
      <c r="B179" s="71" t="s">
        <v>662</v>
      </c>
      <c r="C179" s="70">
        <v>2627.28</v>
      </c>
      <c r="D179" s="70">
        <v>2627.28</v>
      </c>
      <c r="E179" s="96"/>
      <c r="F179" s="96"/>
      <c r="G179" s="96"/>
      <c r="H179" s="71"/>
      <c r="I179" s="71"/>
    </row>
    <row r="180" spans="1:9" x14ac:dyDescent="0.3">
      <c r="A180" s="95" t="s">
        <v>688</v>
      </c>
      <c r="B180" s="71" t="s">
        <v>663</v>
      </c>
      <c r="C180" s="70">
        <v>346.73</v>
      </c>
      <c r="D180" s="70">
        <v>346.73</v>
      </c>
      <c r="E180" s="96"/>
      <c r="F180" s="96"/>
      <c r="G180" s="96"/>
      <c r="H180" s="71"/>
      <c r="I180" s="71"/>
    </row>
    <row r="181" spans="1:9" x14ac:dyDescent="0.3">
      <c r="A181" s="95" t="s">
        <v>689</v>
      </c>
      <c r="B181" s="71" t="s">
        <v>664</v>
      </c>
      <c r="C181" s="70">
        <v>187549.81</v>
      </c>
      <c r="D181" s="70">
        <v>187549.81</v>
      </c>
      <c r="E181" s="96"/>
      <c r="F181" s="96"/>
      <c r="G181" s="96"/>
      <c r="H181" s="71"/>
      <c r="I181" s="71"/>
    </row>
    <row r="182" spans="1:9" x14ac:dyDescent="0.3">
      <c r="A182" s="95" t="s">
        <v>690</v>
      </c>
      <c r="B182" s="71" t="s">
        <v>665</v>
      </c>
      <c r="C182" s="70">
        <v>200390.94</v>
      </c>
      <c r="D182" s="70">
        <v>200390.94</v>
      </c>
      <c r="E182" s="96"/>
      <c r="F182" s="96"/>
      <c r="G182" s="96"/>
      <c r="H182" s="71"/>
      <c r="I182" s="71"/>
    </row>
    <row r="183" spans="1:9" x14ac:dyDescent="0.3">
      <c r="A183" s="95" t="s">
        <v>691</v>
      </c>
      <c r="B183" s="71" t="s">
        <v>623</v>
      </c>
      <c r="C183" s="70">
        <v>24383</v>
      </c>
      <c r="D183" s="70">
        <v>24383</v>
      </c>
      <c r="E183" s="96"/>
      <c r="F183" s="96"/>
      <c r="G183" s="96"/>
      <c r="H183" s="71"/>
      <c r="I183" s="71"/>
    </row>
    <row r="184" spans="1:9" x14ac:dyDescent="0.3">
      <c r="A184" s="95" t="s">
        <v>692</v>
      </c>
      <c r="B184" s="71" t="s">
        <v>624</v>
      </c>
      <c r="C184" s="70">
        <v>24471</v>
      </c>
      <c r="D184" s="70">
        <v>24471</v>
      </c>
      <c r="E184" s="96"/>
      <c r="F184" s="96"/>
      <c r="G184" s="96"/>
      <c r="H184" s="71"/>
      <c r="I184" s="71"/>
    </row>
    <row r="185" spans="1:9" x14ac:dyDescent="0.3">
      <c r="A185" s="95" t="s">
        <v>693</v>
      </c>
      <c r="B185" s="71" t="s">
        <v>625</v>
      </c>
      <c r="C185" s="70">
        <v>24367</v>
      </c>
      <c r="D185" s="70">
        <v>24367</v>
      </c>
      <c r="E185" s="96"/>
      <c r="F185" s="96"/>
      <c r="G185" s="96"/>
      <c r="H185" s="71"/>
      <c r="I185" s="71"/>
    </row>
    <row r="186" spans="1:9" x14ac:dyDescent="0.3">
      <c r="A186" s="95" t="s">
        <v>694</v>
      </c>
      <c r="B186" s="71" t="s">
        <v>626</v>
      </c>
      <c r="C186" s="70">
        <v>24517</v>
      </c>
      <c r="D186" s="70">
        <v>24517</v>
      </c>
      <c r="E186" s="96"/>
      <c r="F186" s="96"/>
      <c r="G186" s="96"/>
      <c r="H186" s="71"/>
      <c r="I186" s="71"/>
    </row>
    <row r="187" spans="1:9" x14ac:dyDescent="0.3">
      <c r="A187" s="95">
        <v>2118</v>
      </c>
      <c r="B187" s="71" t="s">
        <v>208</v>
      </c>
      <c r="C187" s="96">
        <v>0</v>
      </c>
      <c r="D187" s="96">
        <f t="shared" si="8"/>
        <v>0</v>
      </c>
      <c r="E187" s="96">
        <v>0</v>
      </c>
      <c r="F187" s="96">
        <v>0</v>
      </c>
      <c r="G187" s="96">
        <v>0</v>
      </c>
      <c r="H187" s="71"/>
      <c r="I187" s="71"/>
    </row>
    <row r="188" spans="1:9" s="124" customFormat="1" x14ac:dyDescent="0.3">
      <c r="A188" s="107">
        <v>2119</v>
      </c>
      <c r="B188" s="109" t="s">
        <v>209</v>
      </c>
      <c r="C188" s="90">
        <f>+SUM(C189:C191)</f>
        <v>2815252.66</v>
      </c>
      <c r="D188" s="90">
        <f t="shared" ref="D188:G188" si="10">+SUM(D189:D191)</f>
        <v>2815252.66</v>
      </c>
      <c r="E188" s="90">
        <f t="shared" si="10"/>
        <v>0</v>
      </c>
      <c r="F188" s="90">
        <f t="shared" si="10"/>
        <v>0</v>
      </c>
      <c r="G188" s="90">
        <f t="shared" si="10"/>
        <v>0</v>
      </c>
      <c r="H188" s="109"/>
      <c r="I188" s="109"/>
    </row>
    <row r="189" spans="1:9" x14ac:dyDescent="0.3">
      <c r="A189" s="95">
        <v>211900001</v>
      </c>
      <c r="B189" s="71" t="s">
        <v>627</v>
      </c>
      <c r="C189" s="70">
        <v>28378.89</v>
      </c>
      <c r="D189" s="70">
        <v>28378.89</v>
      </c>
      <c r="E189" s="96"/>
      <c r="F189" s="96"/>
      <c r="G189" s="96"/>
      <c r="H189" s="71"/>
      <c r="I189" s="71"/>
    </row>
    <row r="190" spans="1:9" x14ac:dyDescent="0.3">
      <c r="A190" s="95">
        <v>211900002</v>
      </c>
      <c r="B190" s="71" t="s">
        <v>628</v>
      </c>
      <c r="C190" s="70">
        <v>2724656.47</v>
      </c>
      <c r="D190" s="70">
        <v>2724656.47</v>
      </c>
      <c r="E190" s="96"/>
      <c r="F190" s="96"/>
      <c r="G190" s="96"/>
      <c r="H190" s="71"/>
      <c r="I190" s="71"/>
    </row>
    <row r="191" spans="1:9" x14ac:dyDescent="0.3">
      <c r="A191" s="95">
        <v>211900003</v>
      </c>
      <c r="B191" s="71" t="s">
        <v>629</v>
      </c>
      <c r="C191" s="70">
        <v>62217.3</v>
      </c>
      <c r="D191" s="70">
        <v>62217.3</v>
      </c>
      <c r="E191" s="96"/>
      <c r="F191" s="96"/>
      <c r="G191" s="96"/>
      <c r="H191" s="71"/>
      <c r="I191" s="71"/>
    </row>
    <row r="192" spans="1:9" x14ac:dyDescent="0.3">
      <c r="A192" s="95">
        <v>2120</v>
      </c>
      <c r="B192" s="71" t="s">
        <v>210</v>
      </c>
      <c r="C192" s="96">
        <f>SUM(C193:C195)</f>
        <v>0</v>
      </c>
      <c r="D192" s="96">
        <f t="shared" ref="D192:G192" si="11">SUM(D193:D195)</f>
        <v>0</v>
      </c>
      <c r="E192" s="96">
        <f t="shared" si="11"/>
        <v>0</v>
      </c>
      <c r="F192" s="96">
        <f t="shared" si="11"/>
        <v>0</v>
      </c>
      <c r="G192" s="96">
        <f t="shared" si="11"/>
        <v>0</v>
      </c>
      <c r="H192" s="71"/>
      <c r="I192" s="71"/>
    </row>
    <row r="193" spans="1:9" x14ac:dyDescent="0.3">
      <c r="A193" s="95">
        <v>2121</v>
      </c>
      <c r="B193" s="71" t="s">
        <v>211</v>
      </c>
      <c r="C193" s="96">
        <v>0</v>
      </c>
      <c r="D193" s="96">
        <f>C193</f>
        <v>0</v>
      </c>
      <c r="E193" s="96">
        <v>0</v>
      </c>
      <c r="F193" s="96">
        <v>0</v>
      </c>
      <c r="G193" s="96">
        <v>0</v>
      </c>
      <c r="H193" s="71"/>
      <c r="I193" s="71"/>
    </row>
    <row r="194" spans="1:9" x14ac:dyDescent="0.3">
      <c r="A194" s="95">
        <v>2122</v>
      </c>
      <c r="B194" s="71" t="s">
        <v>212</v>
      </c>
      <c r="C194" s="96">
        <v>0</v>
      </c>
      <c r="D194" s="96">
        <f t="shared" ref="D194:D195" si="12">C194</f>
        <v>0</v>
      </c>
      <c r="E194" s="96">
        <v>0</v>
      </c>
      <c r="F194" s="96">
        <v>0</v>
      </c>
      <c r="G194" s="96">
        <v>0</v>
      </c>
      <c r="H194" s="71"/>
      <c r="I194" s="71"/>
    </row>
    <row r="195" spans="1:9" x14ac:dyDescent="0.3">
      <c r="A195" s="95">
        <v>2129</v>
      </c>
      <c r="B195" s="71" t="s">
        <v>213</v>
      </c>
      <c r="C195" s="96">
        <v>0</v>
      </c>
      <c r="D195" s="96">
        <f t="shared" si="12"/>
        <v>0</v>
      </c>
      <c r="E195" s="96">
        <v>0</v>
      </c>
      <c r="F195" s="96">
        <v>0</v>
      </c>
      <c r="G195" s="96">
        <v>0</v>
      </c>
      <c r="H195" s="71"/>
      <c r="I195" s="71"/>
    </row>
    <row r="197" spans="1:9" x14ac:dyDescent="0.3">
      <c r="A197" s="114" t="s">
        <v>111</v>
      </c>
      <c r="B197" s="114"/>
      <c r="C197" s="114"/>
      <c r="D197" s="114"/>
      <c r="E197" s="114"/>
      <c r="F197" s="114"/>
      <c r="G197" s="114"/>
      <c r="H197" s="114"/>
    </row>
    <row r="198" spans="1:9" x14ac:dyDescent="0.3">
      <c r="A198" s="125" t="s">
        <v>94</v>
      </c>
      <c r="B198" s="125" t="s">
        <v>91</v>
      </c>
      <c r="C198" s="125" t="s">
        <v>92</v>
      </c>
      <c r="D198" s="125" t="s">
        <v>95</v>
      </c>
      <c r="E198" s="125" t="s">
        <v>137</v>
      </c>
      <c r="F198" s="125"/>
      <c r="G198" s="125"/>
      <c r="H198" s="125"/>
    </row>
    <row r="199" spans="1:9" x14ac:dyDescent="0.3">
      <c r="A199" s="95">
        <v>2160</v>
      </c>
      <c r="B199" s="71" t="s">
        <v>214</v>
      </c>
      <c r="C199" s="96">
        <f>SUM(C200:C205)</f>
        <v>0</v>
      </c>
      <c r="D199" s="71"/>
      <c r="E199" s="71"/>
      <c r="F199" s="71"/>
      <c r="G199" s="71"/>
      <c r="H199" s="71"/>
    </row>
    <row r="200" spans="1:9" x14ac:dyDescent="0.3">
      <c r="A200" s="95">
        <v>2161</v>
      </c>
      <c r="B200" s="71" t="s">
        <v>215</v>
      </c>
      <c r="C200" s="96">
        <v>0</v>
      </c>
      <c r="D200" s="71"/>
      <c r="E200" s="71"/>
      <c r="F200" s="71"/>
      <c r="G200" s="71"/>
      <c r="H200" s="71"/>
    </row>
    <row r="201" spans="1:9" x14ac:dyDescent="0.3">
      <c r="A201" s="95">
        <v>2162</v>
      </c>
      <c r="B201" s="71" t="s">
        <v>216</v>
      </c>
      <c r="C201" s="96">
        <v>0</v>
      </c>
      <c r="D201" s="71"/>
      <c r="E201" s="71"/>
      <c r="F201" s="71"/>
      <c r="G201" s="71"/>
      <c r="H201" s="71"/>
    </row>
    <row r="202" spans="1:9" x14ac:dyDescent="0.3">
      <c r="A202" s="95">
        <v>2163</v>
      </c>
      <c r="B202" s="71" t="s">
        <v>217</v>
      </c>
      <c r="C202" s="96">
        <v>0</v>
      </c>
      <c r="D202" s="71"/>
      <c r="E202" s="71"/>
      <c r="F202" s="71"/>
      <c r="G202" s="71"/>
      <c r="H202" s="71"/>
    </row>
    <row r="203" spans="1:9" x14ac:dyDescent="0.3">
      <c r="A203" s="95">
        <v>2164</v>
      </c>
      <c r="B203" s="71" t="s">
        <v>218</v>
      </c>
      <c r="C203" s="96">
        <v>0</v>
      </c>
      <c r="D203" s="71"/>
      <c r="E203" s="71"/>
      <c r="F203" s="71"/>
      <c r="G203" s="71"/>
      <c r="H203" s="71"/>
    </row>
    <row r="204" spans="1:9" x14ac:dyDescent="0.3">
      <c r="A204" s="95">
        <v>2165</v>
      </c>
      <c r="B204" s="71" t="s">
        <v>219</v>
      </c>
      <c r="C204" s="96">
        <v>0</v>
      </c>
      <c r="D204" s="71"/>
      <c r="E204" s="71"/>
      <c r="F204" s="71"/>
      <c r="G204" s="71"/>
      <c r="H204" s="71"/>
    </row>
    <row r="205" spans="1:9" x14ac:dyDescent="0.3">
      <c r="A205" s="95">
        <v>2166</v>
      </c>
      <c r="B205" s="71" t="s">
        <v>220</v>
      </c>
      <c r="C205" s="96">
        <v>0</v>
      </c>
      <c r="D205" s="71"/>
      <c r="E205" s="71"/>
      <c r="F205" s="71"/>
      <c r="G205" s="71"/>
      <c r="H205" s="71"/>
    </row>
    <row r="206" spans="1:9" x14ac:dyDescent="0.3">
      <c r="A206" s="95">
        <v>2250</v>
      </c>
      <c r="B206" s="71" t="s">
        <v>221</v>
      </c>
      <c r="C206" s="96">
        <f>SUM(C207:C212)</f>
        <v>0</v>
      </c>
      <c r="D206" s="71"/>
      <c r="E206" s="71"/>
      <c r="F206" s="71"/>
      <c r="G206" s="71"/>
      <c r="H206" s="71"/>
    </row>
    <row r="207" spans="1:9" x14ac:dyDescent="0.3">
      <c r="A207" s="95">
        <v>2251</v>
      </c>
      <c r="B207" s="71" t="s">
        <v>222</v>
      </c>
      <c r="C207" s="96">
        <v>0</v>
      </c>
      <c r="D207" s="71"/>
      <c r="E207" s="71"/>
      <c r="F207" s="71"/>
      <c r="G207" s="71"/>
      <c r="H207" s="71"/>
    </row>
    <row r="208" spans="1:9" x14ac:dyDescent="0.3">
      <c r="A208" s="95">
        <v>2252</v>
      </c>
      <c r="B208" s="71" t="s">
        <v>223</v>
      </c>
      <c r="C208" s="96">
        <v>0</v>
      </c>
      <c r="D208" s="71"/>
      <c r="E208" s="71"/>
      <c r="F208" s="71"/>
      <c r="G208" s="71"/>
      <c r="H208" s="71"/>
    </row>
    <row r="209" spans="1:8" x14ac:dyDescent="0.3">
      <c r="A209" s="95">
        <v>2253</v>
      </c>
      <c r="B209" s="71" t="s">
        <v>224</v>
      </c>
      <c r="C209" s="96">
        <v>0</v>
      </c>
      <c r="D209" s="71"/>
      <c r="E209" s="71"/>
      <c r="F209" s="71"/>
      <c r="G209" s="71"/>
      <c r="H209" s="71"/>
    </row>
    <row r="210" spans="1:8" x14ac:dyDescent="0.3">
      <c r="A210" s="95">
        <v>2254</v>
      </c>
      <c r="B210" s="71" t="s">
        <v>225</v>
      </c>
      <c r="C210" s="96">
        <v>0</v>
      </c>
      <c r="D210" s="71"/>
      <c r="E210" s="71"/>
      <c r="F210" s="71"/>
      <c r="G210" s="71"/>
      <c r="H210" s="71"/>
    </row>
    <row r="211" spans="1:8" x14ac:dyDescent="0.3">
      <c r="A211" s="95">
        <v>2255</v>
      </c>
      <c r="B211" s="71" t="s">
        <v>226</v>
      </c>
      <c r="C211" s="96">
        <v>0</v>
      </c>
      <c r="D211" s="71"/>
      <c r="E211" s="71"/>
      <c r="F211" s="71"/>
      <c r="G211" s="71"/>
      <c r="H211" s="71"/>
    </row>
    <row r="212" spans="1:8" x14ac:dyDescent="0.3">
      <c r="A212" s="95">
        <v>2256</v>
      </c>
      <c r="B212" s="71" t="s">
        <v>227</v>
      </c>
      <c r="C212" s="96">
        <v>0</v>
      </c>
      <c r="D212" s="71"/>
      <c r="E212" s="71"/>
      <c r="F212" s="71"/>
      <c r="G212" s="71"/>
      <c r="H212" s="71"/>
    </row>
    <row r="214" spans="1:8" x14ac:dyDescent="0.3">
      <c r="A214" s="114" t="s">
        <v>112</v>
      </c>
      <c r="B214" s="114"/>
      <c r="C214" s="114"/>
      <c r="D214" s="114"/>
      <c r="E214" s="114"/>
      <c r="F214" s="114"/>
      <c r="G214" s="114"/>
      <c r="H214" s="114"/>
    </row>
    <row r="215" spans="1:8" x14ac:dyDescent="0.3">
      <c r="A215" s="111" t="s">
        <v>94</v>
      </c>
      <c r="B215" s="111" t="s">
        <v>91</v>
      </c>
      <c r="C215" s="111" t="s">
        <v>92</v>
      </c>
      <c r="D215" s="111" t="s">
        <v>95</v>
      </c>
      <c r="E215" s="111" t="s">
        <v>137</v>
      </c>
      <c r="F215" s="111"/>
      <c r="G215" s="111"/>
      <c r="H215" s="111"/>
    </row>
    <row r="216" spans="1:8" x14ac:dyDescent="0.3">
      <c r="A216" s="95">
        <v>2159</v>
      </c>
      <c r="B216" s="71" t="s">
        <v>228</v>
      </c>
      <c r="C216" s="96">
        <v>0</v>
      </c>
      <c r="D216" s="71"/>
      <c r="E216" s="71"/>
      <c r="F216" s="71"/>
      <c r="G216" s="71"/>
      <c r="H216" s="71"/>
    </row>
    <row r="217" spans="1:8" x14ac:dyDescent="0.3">
      <c r="A217" s="95">
        <v>2199</v>
      </c>
      <c r="B217" s="71" t="s">
        <v>229</v>
      </c>
      <c r="C217" s="96">
        <v>0</v>
      </c>
      <c r="D217" s="71"/>
      <c r="E217" s="71"/>
      <c r="F217" s="71"/>
      <c r="G217" s="71"/>
      <c r="H217" s="71"/>
    </row>
    <row r="218" spans="1:8" x14ac:dyDescent="0.3">
      <c r="A218" s="95">
        <v>2240</v>
      </c>
      <c r="B218" s="71" t="s">
        <v>230</v>
      </c>
      <c r="C218" s="96">
        <f>SUM(C219:C221)</f>
        <v>0</v>
      </c>
      <c r="D218" s="71"/>
      <c r="E218" s="71"/>
      <c r="F218" s="71"/>
      <c r="G218" s="71"/>
      <c r="H218" s="71"/>
    </row>
    <row r="219" spans="1:8" x14ac:dyDescent="0.3">
      <c r="A219" s="95">
        <v>2241</v>
      </c>
      <c r="B219" s="71" t="s">
        <v>231</v>
      </c>
      <c r="C219" s="96">
        <v>0</v>
      </c>
      <c r="D219" s="71"/>
      <c r="E219" s="71"/>
      <c r="F219" s="71"/>
      <c r="G219" s="71"/>
      <c r="H219" s="71"/>
    </row>
    <row r="220" spans="1:8" x14ac:dyDescent="0.3">
      <c r="A220" s="95">
        <v>2242</v>
      </c>
      <c r="B220" s="71" t="s">
        <v>232</v>
      </c>
      <c r="C220" s="96">
        <v>0</v>
      </c>
      <c r="D220" s="71"/>
      <c r="E220" s="71"/>
      <c r="F220" s="71"/>
      <c r="G220" s="71"/>
      <c r="H220" s="71"/>
    </row>
    <row r="221" spans="1:8" x14ac:dyDescent="0.3">
      <c r="A221" s="95">
        <v>2249</v>
      </c>
      <c r="B221" s="71" t="s">
        <v>233</v>
      </c>
      <c r="C221" s="96">
        <v>0</v>
      </c>
      <c r="D221" s="71"/>
      <c r="E221" s="71"/>
      <c r="F221" s="71"/>
      <c r="G221" s="71"/>
      <c r="H221" s="71"/>
    </row>
    <row r="223" spans="1:8" x14ac:dyDescent="0.3">
      <c r="B223" s="11" t="s">
        <v>643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1:F1"/>
    <mergeCell ref="A2:F2"/>
    <mergeCell ref="A3:F3"/>
    <mergeCell ref="F78:H78"/>
    <mergeCell ref="H147:I147"/>
    <mergeCell ref="A4:F4"/>
    <mergeCell ref="A5:F5"/>
  </mergeCells>
  <pageMargins left="0.39370078740157483" right="0.35433070866141736" top="0.55118110236220474" bottom="0.74803149606299213" header="0.31496062992125984" footer="0.35433070866141736"/>
  <pageSetup scale="93" fitToHeight="6" orientation="landscape" r:id="rId1"/>
  <headerFooter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4"/>
  <sheetViews>
    <sheetView showGridLines="0" zoomScaleNormal="100" workbookViewId="0">
      <selection activeCell="C100" sqref="C100"/>
    </sheetView>
  </sheetViews>
  <sheetFormatPr baseColWidth="10" defaultColWidth="9.109375" defaultRowHeight="10.199999999999999" x14ac:dyDescent="0.2"/>
  <cols>
    <col min="1" max="1" width="10" style="15" customWidth="1"/>
    <col min="2" max="2" width="61" style="15" customWidth="1"/>
    <col min="3" max="4" width="15.6640625" style="15" customWidth="1"/>
    <col min="5" max="5" width="16.6640625" style="15" customWidth="1"/>
    <col min="6" max="16384" width="9.109375" style="15"/>
  </cols>
  <sheetData>
    <row r="1" spans="1:5" s="16" customFormat="1" ht="18.899999999999999" customHeight="1" x14ac:dyDescent="0.3">
      <c r="A1" s="177" t="s">
        <v>696</v>
      </c>
      <c r="B1" s="177"/>
      <c r="C1" s="177"/>
      <c r="D1" s="144" t="s">
        <v>527</v>
      </c>
      <c r="E1" s="145">
        <v>2022</v>
      </c>
    </row>
    <row r="2" spans="1:5" s="16" customFormat="1" ht="18.899999999999999" customHeight="1" x14ac:dyDescent="0.3">
      <c r="A2" s="178" t="s">
        <v>700</v>
      </c>
      <c r="B2" s="178"/>
      <c r="C2" s="178"/>
      <c r="D2" s="146"/>
      <c r="E2" s="147"/>
    </row>
    <row r="3" spans="1:5" s="16" customFormat="1" ht="18.899999999999999" customHeight="1" x14ac:dyDescent="0.3">
      <c r="A3" s="178" t="s">
        <v>701</v>
      </c>
      <c r="B3" s="178"/>
      <c r="C3" s="178"/>
      <c r="D3" s="146"/>
      <c r="E3" s="147"/>
    </row>
    <row r="4" spans="1:5" s="11" customFormat="1" ht="18.899999999999999" customHeight="1" x14ac:dyDescent="0.3">
      <c r="A4" s="178" t="s">
        <v>702</v>
      </c>
      <c r="B4" s="178"/>
      <c r="C4" s="178"/>
      <c r="D4" s="144" t="s">
        <v>528</v>
      </c>
      <c r="E4" s="145" t="s">
        <v>530</v>
      </c>
    </row>
    <row r="5" spans="1:5" s="11" customFormat="1" ht="18.899999999999999" customHeight="1" x14ac:dyDescent="0.3">
      <c r="A5" s="178" t="s">
        <v>630</v>
      </c>
      <c r="B5" s="178"/>
      <c r="C5" s="178"/>
      <c r="D5" s="144" t="s">
        <v>529</v>
      </c>
      <c r="E5" s="147">
        <v>4</v>
      </c>
    </row>
    <row r="6" spans="1:5" x14ac:dyDescent="0.2">
      <c r="A6" s="13" t="s">
        <v>126</v>
      </c>
      <c r="B6" s="14"/>
      <c r="C6" s="14"/>
      <c r="D6" s="14"/>
      <c r="E6" s="14"/>
    </row>
    <row r="7" spans="1:5" x14ac:dyDescent="0.2">
      <c r="A7" s="13"/>
      <c r="B7" s="14"/>
      <c r="C7" s="14"/>
      <c r="D7" s="14"/>
      <c r="E7" s="14"/>
    </row>
    <row r="8" spans="1:5" x14ac:dyDescent="0.2">
      <c r="A8" s="29" t="s">
        <v>499</v>
      </c>
      <c r="B8" s="29"/>
      <c r="C8" s="29"/>
      <c r="D8" s="29"/>
      <c r="E8" s="29"/>
    </row>
    <row r="9" spans="1:5" x14ac:dyDescent="0.2">
      <c r="A9" s="30" t="s">
        <v>94</v>
      </c>
      <c r="B9" s="30" t="s">
        <v>91</v>
      </c>
      <c r="C9" s="30" t="s">
        <v>92</v>
      </c>
      <c r="D9" s="30" t="s">
        <v>234</v>
      </c>
      <c r="E9" s="30"/>
    </row>
    <row r="10" spans="1:5" x14ac:dyDescent="0.2">
      <c r="A10" s="127">
        <v>4100</v>
      </c>
      <c r="B10" s="91" t="s">
        <v>235</v>
      </c>
      <c r="C10" s="85">
        <v>254954000.88</v>
      </c>
      <c r="D10" s="108"/>
      <c r="E10" s="97"/>
    </row>
    <row r="11" spans="1:5" x14ac:dyDescent="0.2">
      <c r="A11" s="127">
        <v>4110</v>
      </c>
      <c r="B11" s="91" t="s">
        <v>236</v>
      </c>
      <c r="C11" s="85">
        <f>SUM(C12:C20)</f>
        <v>0</v>
      </c>
      <c r="D11" s="108"/>
      <c r="E11" s="97"/>
    </row>
    <row r="12" spans="1:5" x14ac:dyDescent="0.2">
      <c r="A12" s="127">
        <v>4111</v>
      </c>
      <c r="B12" s="91" t="s">
        <v>237</v>
      </c>
      <c r="C12" s="85">
        <v>0</v>
      </c>
      <c r="D12" s="108"/>
      <c r="E12" s="97"/>
    </row>
    <row r="13" spans="1:5" x14ac:dyDescent="0.2">
      <c r="A13" s="127">
        <v>4112</v>
      </c>
      <c r="B13" s="91" t="s">
        <v>238</v>
      </c>
      <c r="C13" s="85">
        <v>0</v>
      </c>
      <c r="D13" s="108"/>
      <c r="E13" s="97"/>
    </row>
    <row r="14" spans="1:5" x14ac:dyDescent="0.2">
      <c r="A14" s="127">
        <v>4113</v>
      </c>
      <c r="B14" s="91" t="s">
        <v>239</v>
      </c>
      <c r="C14" s="85">
        <v>0</v>
      </c>
      <c r="D14" s="108"/>
      <c r="E14" s="97"/>
    </row>
    <row r="15" spans="1:5" x14ac:dyDescent="0.2">
      <c r="A15" s="127">
        <v>4114</v>
      </c>
      <c r="B15" s="91" t="s">
        <v>240</v>
      </c>
      <c r="C15" s="85">
        <v>0</v>
      </c>
      <c r="D15" s="108"/>
      <c r="E15" s="97"/>
    </row>
    <row r="16" spans="1:5" x14ac:dyDescent="0.2">
      <c r="A16" s="127">
        <v>4115</v>
      </c>
      <c r="B16" s="91" t="s">
        <v>241</v>
      </c>
      <c r="C16" s="85">
        <v>0</v>
      </c>
      <c r="D16" s="108"/>
      <c r="E16" s="97"/>
    </row>
    <row r="17" spans="1:5" x14ac:dyDescent="0.2">
      <c r="A17" s="127">
        <v>4116</v>
      </c>
      <c r="B17" s="91" t="s">
        <v>242</v>
      </c>
      <c r="C17" s="85">
        <v>0</v>
      </c>
      <c r="D17" s="108"/>
      <c r="E17" s="97"/>
    </row>
    <row r="18" spans="1:5" x14ac:dyDescent="0.2">
      <c r="A18" s="127">
        <v>4117</v>
      </c>
      <c r="B18" s="91" t="s">
        <v>243</v>
      </c>
      <c r="C18" s="85">
        <v>0</v>
      </c>
      <c r="D18" s="108"/>
      <c r="E18" s="97"/>
    </row>
    <row r="19" spans="1:5" ht="20.399999999999999" x14ac:dyDescent="0.2">
      <c r="A19" s="127">
        <v>4118</v>
      </c>
      <c r="B19" s="106" t="s">
        <v>423</v>
      </c>
      <c r="C19" s="85">
        <v>0</v>
      </c>
      <c r="D19" s="108"/>
      <c r="E19" s="97"/>
    </row>
    <row r="20" spans="1:5" x14ac:dyDescent="0.2">
      <c r="A20" s="127">
        <v>4119</v>
      </c>
      <c r="B20" s="91" t="s">
        <v>244</v>
      </c>
      <c r="C20" s="85">
        <v>0</v>
      </c>
      <c r="D20" s="108"/>
      <c r="E20" s="97"/>
    </row>
    <row r="21" spans="1:5" x14ac:dyDescent="0.2">
      <c r="A21" s="127">
        <v>4120</v>
      </c>
      <c r="B21" s="91" t="s">
        <v>245</v>
      </c>
      <c r="C21" s="85">
        <f>SUM(C22:C26)</f>
        <v>0</v>
      </c>
      <c r="D21" s="108"/>
      <c r="E21" s="97"/>
    </row>
    <row r="22" spans="1:5" x14ac:dyDescent="0.2">
      <c r="A22" s="127">
        <v>4121</v>
      </c>
      <c r="B22" s="91" t="s">
        <v>246</v>
      </c>
      <c r="C22" s="85">
        <v>0</v>
      </c>
      <c r="D22" s="108"/>
      <c r="E22" s="97"/>
    </row>
    <row r="23" spans="1:5" x14ac:dyDescent="0.2">
      <c r="A23" s="127">
        <v>4122</v>
      </c>
      <c r="B23" s="91" t="s">
        <v>424</v>
      </c>
      <c r="C23" s="85">
        <v>0</v>
      </c>
      <c r="D23" s="108"/>
      <c r="E23" s="97"/>
    </row>
    <row r="24" spans="1:5" x14ac:dyDescent="0.2">
      <c r="A24" s="127">
        <v>4123</v>
      </c>
      <c r="B24" s="91" t="s">
        <v>247</v>
      </c>
      <c r="C24" s="85">
        <v>0</v>
      </c>
      <c r="D24" s="108"/>
      <c r="E24" s="97"/>
    </row>
    <row r="25" spans="1:5" x14ac:dyDescent="0.2">
      <c r="A25" s="127">
        <v>4124</v>
      </c>
      <c r="B25" s="91" t="s">
        <v>248</v>
      </c>
      <c r="C25" s="85">
        <v>0</v>
      </c>
      <c r="D25" s="108"/>
      <c r="E25" s="97"/>
    </row>
    <row r="26" spans="1:5" x14ac:dyDescent="0.2">
      <c r="A26" s="127">
        <v>4129</v>
      </c>
      <c r="B26" s="91" t="s">
        <v>249</v>
      </c>
      <c r="C26" s="85">
        <v>0</v>
      </c>
      <c r="D26" s="108"/>
      <c r="E26" s="97"/>
    </row>
    <row r="27" spans="1:5" x14ac:dyDescent="0.2">
      <c r="A27" s="127">
        <v>4130</v>
      </c>
      <c r="B27" s="91" t="s">
        <v>250</v>
      </c>
      <c r="C27" s="85">
        <f>SUM(C28:C29)</f>
        <v>0</v>
      </c>
      <c r="D27" s="108"/>
      <c r="E27" s="97"/>
    </row>
    <row r="28" spans="1:5" x14ac:dyDescent="0.2">
      <c r="A28" s="127">
        <v>4131</v>
      </c>
      <c r="B28" s="91" t="s">
        <v>251</v>
      </c>
      <c r="C28" s="85">
        <v>0</v>
      </c>
      <c r="D28" s="108"/>
      <c r="E28" s="97"/>
    </row>
    <row r="29" spans="1:5" ht="20.399999999999999" x14ac:dyDescent="0.2">
      <c r="A29" s="127">
        <v>4132</v>
      </c>
      <c r="B29" s="106" t="s">
        <v>425</v>
      </c>
      <c r="C29" s="85">
        <v>0</v>
      </c>
      <c r="D29" s="108"/>
      <c r="E29" s="97"/>
    </row>
    <row r="30" spans="1:5" x14ac:dyDescent="0.2">
      <c r="A30" s="127">
        <v>4140</v>
      </c>
      <c r="B30" s="91" t="s">
        <v>252</v>
      </c>
      <c r="C30" s="85">
        <f>SUM(C31:C35)</f>
        <v>0</v>
      </c>
      <c r="D30" s="108"/>
      <c r="E30" s="97"/>
    </row>
    <row r="31" spans="1:5" x14ac:dyDescent="0.2">
      <c r="A31" s="127">
        <v>4141</v>
      </c>
      <c r="B31" s="91" t="s">
        <v>253</v>
      </c>
      <c r="C31" s="85">
        <v>0</v>
      </c>
      <c r="D31" s="108"/>
      <c r="E31" s="97"/>
    </row>
    <row r="32" spans="1:5" x14ac:dyDescent="0.2">
      <c r="A32" s="127">
        <v>4143</v>
      </c>
      <c r="B32" s="91" t="s">
        <v>254</v>
      </c>
      <c r="C32" s="85">
        <v>0</v>
      </c>
      <c r="D32" s="108"/>
      <c r="E32" s="97"/>
    </row>
    <row r="33" spans="1:5" x14ac:dyDescent="0.2">
      <c r="A33" s="127">
        <v>4144</v>
      </c>
      <c r="B33" s="91" t="s">
        <v>255</v>
      </c>
      <c r="C33" s="85">
        <v>0</v>
      </c>
      <c r="D33" s="108"/>
      <c r="E33" s="97"/>
    </row>
    <row r="34" spans="1:5" ht="20.399999999999999" x14ac:dyDescent="0.2">
      <c r="A34" s="127">
        <v>4145</v>
      </c>
      <c r="B34" s="106" t="s">
        <v>426</v>
      </c>
      <c r="C34" s="85">
        <v>0</v>
      </c>
      <c r="D34" s="108"/>
      <c r="E34" s="97"/>
    </row>
    <row r="35" spans="1:5" x14ac:dyDescent="0.2">
      <c r="A35" s="127">
        <v>4149</v>
      </c>
      <c r="B35" s="91" t="s">
        <v>256</v>
      </c>
      <c r="C35" s="85">
        <v>0</v>
      </c>
      <c r="D35" s="108"/>
      <c r="E35" s="97"/>
    </row>
    <row r="36" spans="1:5" x14ac:dyDescent="0.2">
      <c r="A36" s="127">
        <v>4150</v>
      </c>
      <c r="B36" s="91" t="s">
        <v>427</v>
      </c>
      <c r="C36" s="85">
        <v>14026737.82</v>
      </c>
      <c r="D36" s="108"/>
      <c r="E36" s="97"/>
    </row>
    <row r="37" spans="1:5" x14ac:dyDescent="0.2">
      <c r="A37" s="127">
        <v>4151</v>
      </c>
      <c r="B37" s="91" t="s">
        <v>427</v>
      </c>
      <c r="C37" s="85">
        <v>14026737.82</v>
      </c>
      <c r="D37" s="108"/>
      <c r="E37" s="97"/>
    </row>
    <row r="38" spans="1:5" ht="20.399999999999999" x14ac:dyDescent="0.2">
      <c r="A38" s="127">
        <v>4154</v>
      </c>
      <c r="B38" s="106" t="s">
        <v>428</v>
      </c>
      <c r="C38" s="85">
        <v>0</v>
      </c>
      <c r="D38" s="108"/>
      <c r="E38" s="97"/>
    </row>
    <row r="39" spans="1:5" x14ac:dyDescent="0.2">
      <c r="A39" s="127">
        <v>4160</v>
      </c>
      <c r="B39" s="91" t="s">
        <v>429</v>
      </c>
      <c r="C39" s="85">
        <f>SUM(C40:C47)</f>
        <v>0</v>
      </c>
      <c r="D39" s="108"/>
      <c r="E39" s="97"/>
    </row>
    <row r="40" spans="1:5" x14ac:dyDescent="0.2">
      <c r="A40" s="127">
        <v>4161</v>
      </c>
      <c r="B40" s="91" t="s">
        <v>257</v>
      </c>
      <c r="C40" s="85">
        <v>0</v>
      </c>
      <c r="D40" s="108"/>
      <c r="E40" s="97"/>
    </row>
    <row r="41" spans="1:5" x14ac:dyDescent="0.2">
      <c r="A41" s="127">
        <v>4162</v>
      </c>
      <c r="B41" s="91" t="s">
        <v>258</v>
      </c>
      <c r="C41" s="85">
        <v>0</v>
      </c>
      <c r="D41" s="108"/>
      <c r="E41" s="97"/>
    </row>
    <row r="42" spans="1:5" x14ac:dyDescent="0.2">
      <c r="A42" s="127">
        <v>4163</v>
      </c>
      <c r="B42" s="91" t="s">
        <v>259</v>
      </c>
      <c r="C42" s="85">
        <v>0</v>
      </c>
      <c r="D42" s="108"/>
      <c r="E42" s="97"/>
    </row>
    <row r="43" spans="1:5" x14ac:dyDescent="0.2">
      <c r="A43" s="127">
        <v>4164</v>
      </c>
      <c r="B43" s="91" t="s">
        <v>260</v>
      </c>
      <c r="C43" s="85">
        <v>0</v>
      </c>
      <c r="D43" s="108"/>
      <c r="E43" s="97"/>
    </row>
    <row r="44" spans="1:5" x14ac:dyDescent="0.2">
      <c r="A44" s="127">
        <v>4165</v>
      </c>
      <c r="B44" s="91" t="s">
        <v>261</v>
      </c>
      <c r="C44" s="85">
        <v>0</v>
      </c>
      <c r="D44" s="108"/>
      <c r="E44" s="97"/>
    </row>
    <row r="45" spans="1:5" ht="20.399999999999999" x14ac:dyDescent="0.2">
      <c r="A45" s="127">
        <v>4166</v>
      </c>
      <c r="B45" s="106" t="s">
        <v>430</v>
      </c>
      <c r="C45" s="85">
        <v>0</v>
      </c>
      <c r="D45" s="108"/>
      <c r="E45" s="97"/>
    </row>
    <row r="46" spans="1:5" x14ac:dyDescent="0.2">
      <c r="A46" s="127">
        <v>4168</v>
      </c>
      <c r="B46" s="91" t="s">
        <v>262</v>
      </c>
      <c r="C46" s="85">
        <v>0</v>
      </c>
      <c r="D46" s="108"/>
      <c r="E46" s="97"/>
    </row>
    <row r="47" spans="1:5" x14ac:dyDescent="0.2">
      <c r="A47" s="127">
        <v>4169</v>
      </c>
      <c r="B47" s="91" t="s">
        <v>263</v>
      </c>
      <c r="C47" s="85">
        <v>0</v>
      </c>
      <c r="D47" s="108"/>
      <c r="E47" s="97"/>
    </row>
    <row r="48" spans="1:5" x14ac:dyDescent="0.2">
      <c r="A48" s="127">
        <v>4170</v>
      </c>
      <c r="B48" s="91" t="s">
        <v>523</v>
      </c>
      <c r="C48" s="85">
        <v>240927263.06</v>
      </c>
      <c r="D48" s="108"/>
      <c r="E48" s="97"/>
    </row>
    <row r="49" spans="1:5" x14ac:dyDescent="0.2">
      <c r="A49" s="127">
        <v>4171</v>
      </c>
      <c r="B49" s="91" t="s">
        <v>431</v>
      </c>
      <c r="C49" s="85">
        <v>0</v>
      </c>
      <c r="D49" s="108"/>
      <c r="E49" s="97"/>
    </row>
    <row r="50" spans="1:5" x14ac:dyDescent="0.2">
      <c r="A50" s="127">
        <v>4172</v>
      </c>
      <c r="B50" s="91" t="s">
        <v>432</v>
      </c>
      <c r="C50" s="85">
        <v>0</v>
      </c>
      <c r="D50" s="108"/>
      <c r="E50" s="97"/>
    </row>
    <row r="51" spans="1:5" ht="20.399999999999999" x14ac:dyDescent="0.2">
      <c r="A51" s="127">
        <v>4173</v>
      </c>
      <c r="B51" s="106" t="s">
        <v>433</v>
      </c>
      <c r="C51" s="85">
        <v>240927263.06</v>
      </c>
      <c r="D51" s="108"/>
      <c r="E51" s="97"/>
    </row>
    <row r="52" spans="1:5" ht="20.399999999999999" x14ac:dyDescent="0.2">
      <c r="A52" s="127">
        <v>4174</v>
      </c>
      <c r="B52" s="106" t="s">
        <v>434</v>
      </c>
      <c r="C52" s="85">
        <v>0</v>
      </c>
      <c r="D52" s="108"/>
      <c r="E52" s="97"/>
    </row>
    <row r="53" spans="1:5" ht="20.399999999999999" x14ac:dyDescent="0.2">
      <c r="A53" s="127">
        <v>4175</v>
      </c>
      <c r="B53" s="106" t="s">
        <v>435</v>
      </c>
      <c r="C53" s="85">
        <v>0</v>
      </c>
      <c r="D53" s="108"/>
      <c r="E53" s="97"/>
    </row>
    <row r="54" spans="1:5" ht="20.399999999999999" x14ac:dyDescent="0.2">
      <c r="A54" s="127">
        <v>4176</v>
      </c>
      <c r="B54" s="106" t="s">
        <v>436</v>
      </c>
      <c r="C54" s="85">
        <v>0</v>
      </c>
      <c r="D54" s="108"/>
      <c r="E54" s="97"/>
    </row>
    <row r="55" spans="1:5" ht="20.399999999999999" x14ac:dyDescent="0.2">
      <c r="A55" s="127">
        <v>4177</v>
      </c>
      <c r="B55" s="106" t="s">
        <v>437</v>
      </c>
      <c r="C55" s="85">
        <v>0</v>
      </c>
      <c r="D55" s="108"/>
      <c r="E55" s="97"/>
    </row>
    <row r="56" spans="1:5" ht="20.399999999999999" x14ac:dyDescent="0.2">
      <c r="A56" s="127">
        <v>4178</v>
      </c>
      <c r="B56" s="106" t="s">
        <v>438</v>
      </c>
      <c r="C56" s="85">
        <v>0</v>
      </c>
      <c r="D56" s="108"/>
      <c r="E56" s="97"/>
    </row>
    <row r="57" spans="1:5" x14ac:dyDescent="0.2">
      <c r="A57" s="32"/>
      <c r="B57" s="33"/>
      <c r="C57" s="34"/>
      <c r="D57" s="61"/>
      <c r="E57" s="31"/>
    </row>
    <row r="58" spans="1:5" x14ac:dyDescent="0.2">
      <c r="A58" s="29" t="s">
        <v>498</v>
      </c>
      <c r="B58" s="29"/>
      <c r="C58" s="29"/>
      <c r="D58" s="29"/>
      <c r="E58" s="29"/>
    </row>
    <row r="59" spans="1:5" x14ac:dyDescent="0.2">
      <c r="A59" s="30" t="s">
        <v>94</v>
      </c>
      <c r="B59" s="30" t="s">
        <v>91</v>
      </c>
      <c r="C59" s="30" t="s">
        <v>92</v>
      </c>
      <c r="D59" s="30" t="s">
        <v>234</v>
      </c>
      <c r="E59" s="30"/>
    </row>
    <row r="60" spans="1:5" ht="40.799999999999997" x14ac:dyDescent="0.2">
      <c r="A60" s="127">
        <v>4200</v>
      </c>
      <c r="B60" s="106" t="s">
        <v>439</v>
      </c>
      <c r="C60" s="134">
        <v>60465212.689999998</v>
      </c>
      <c r="D60" s="108"/>
      <c r="E60" s="97"/>
    </row>
    <row r="61" spans="1:5" ht="20.399999999999999" x14ac:dyDescent="0.2">
      <c r="A61" s="127">
        <v>4210</v>
      </c>
      <c r="B61" s="106" t="s">
        <v>440</v>
      </c>
      <c r="C61" s="134">
        <f>SUM(C62:C66)</f>
        <v>0</v>
      </c>
      <c r="D61" s="108"/>
      <c r="E61" s="97"/>
    </row>
    <row r="62" spans="1:5" x14ac:dyDescent="0.2">
      <c r="A62" s="127">
        <v>4211</v>
      </c>
      <c r="B62" s="91" t="s">
        <v>264</v>
      </c>
      <c r="C62" s="134">
        <v>0</v>
      </c>
      <c r="D62" s="108"/>
      <c r="E62" s="97"/>
    </row>
    <row r="63" spans="1:5" x14ac:dyDescent="0.2">
      <c r="A63" s="127">
        <v>4212</v>
      </c>
      <c r="B63" s="91" t="s">
        <v>265</v>
      </c>
      <c r="C63" s="134">
        <v>0</v>
      </c>
      <c r="D63" s="108"/>
      <c r="E63" s="97"/>
    </row>
    <row r="64" spans="1:5" x14ac:dyDescent="0.2">
      <c r="A64" s="127">
        <v>4213</v>
      </c>
      <c r="B64" s="91" t="s">
        <v>266</v>
      </c>
      <c r="C64" s="134">
        <v>0</v>
      </c>
      <c r="D64" s="108"/>
      <c r="E64" s="97"/>
    </row>
    <row r="65" spans="1:5" x14ac:dyDescent="0.2">
      <c r="A65" s="127">
        <v>4214</v>
      </c>
      <c r="B65" s="91" t="s">
        <v>441</v>
      </c>
      <c r="C65" s="134">
        <v>0</v>
      </c>
      <c r="D65" s="108"/>
      <c r="E65" s="97"/>
    </row>
    <row r="66" spans="1:5" x14ac:dyDescent="0.2">
      <c r="A66" s="127">
        <v>4215</v>
      </c>
      <c r="B66" s="91" t="s">
        <v>442</v>
      </c>
      <c r="C66" s="134">
        <v>0</v>
      </c>
      <c r="D66" s="108"/>
      <c r="E66" s="97"/>
    </row>
    <row r="67" spans="1:5" x14ac:dyDescent="0.2">
      <c r="A67" s="127">
        <v>4220</v>
      </c>
      <c r="B67" s="91" t="s">
        <v>267</v>
      </c>
      <c r="C67" s="134">
        <v>60465212.689999998</v>
      </c>
      <c r="D67" s="108"/>
      <c r="E67" s="97"/>
    </row>
    <row r="68" spans="1:5" x14ac:dyDescent="0.2">
      <c r="A68" s="127">
        <v>4221</v>
      </c>
      <c r="B68" s="91" t="s">
        <v>268</v>
      </c>
      <c r="C68" s="134">
        <v>60465212.689999998</v>
      </c>
      <c r="D68" s="108"/>
      <c r="E68" s="97"/>
    </row>
    <row r="69" spans="1:5" x14ac:dyDescent="0.2">
      <c r="A69" s="127">
        <v>4223</v>
      </c>
      <c r="B69" s="91" t="s">
        <v>269</v>
      </c>
      <c r="C69" s="134">
        <v>0</v>
      </c>
      <c r="D69" s="108"/>
      <c r="E69" s="97"/>
    </row>
    <row r="70" spans="1:5" x14ac:dyDescent="0.2">
      <c r="A70" s="127">
        <v>4225</v>
      </c>
      <c r="B70" s="91" t="s">
        <v>271</v>
      </c>
      <c r="C70" s="134">
        <v>0</v>
      </c>
      <c r="D70" s="108"/>
      <c r="E70" s="97"/>
    </row>
    <row r="71" spans="1:5" x14ac:dyDescent="0.2">
      <c r="A71" s="127">
        <v>4227</v>
      </c>
      <c r="B71" s="91" t="s">
        <v>443</v>
      </c>
      <c r="C71" s="134">
        <v>0</v>
      </c>
      <c r="D71" s="108"/>
      <c r="E71" s="97"/>
    </row>
    <row r="72" spans="1:5" x14ac:dyDescent="0.2">
      <c r="A72" s="31"/>
      <c r="B72" s="31"/>
      <c r="C72" s="135"/>
      <c r="D72" s="31"/>
      <c r="E72" s="31"/>
    </row>
    <row r="73" spans="1:5" x14ac:dyDescent="0.2">
      <c r="A73" s="29" t="s">
        <v>506</v>
      </c>
      <c r="B73" s="29"/>
      <c r="C73" s="29"/>
      <c r="D73" s="29"/>
      <c r="E73" s="29"/>
    </row>
    <row r="74" spans="1:5" x14ac:dyDescent="0.2">
      <c r="A74" s="30" t="s">
        <v>94</v>
      </c>
      <c r="B74" s="30" t="s">
        <v>91</v>
      </c>
      <c r="C74" s="30" t="s">
        <v>92</v>
      </c>
      <c r="D74" s="30" t="s">
        <v>95</v>
      </c>
      <c r="E74" s="30" t="s">
        <v>137</v>
      </c>
    </row>
    <row r="75" spans="1:5" x14ac:dyDescent="0.2">
      <c r="A75" s="104">
        <v>4300</v>
      </c>
      <c r="B75" s="91" t="s">
        <v>272</v>
      </c>
      <c r="C75" s="85">
        <v>2403059.89</v>
      </c>
      <c r="D75" s="91"/>
      <c r="E75" s="91"/>
    </row>
    <row r="76" spans="1:5" x14ac:dyDescent="0.2">
      <c r="A76" s="104">
        <v>4310</v>
      </c>
      <c r="B76" s="91" t="s">
        <v>273</v>
      </c>
      <c r="C76" s="85">
        <f>SUM(C77:C78)</f>
        <v>0</v>
      </c>
      <c r="D76" s="91"/>
      <c r="E76" s="91"/>
    </row>
    <row r="77" spans="1:5" x14ac:dyDescent="0.2">
      <c r="A77" s="104">
        <v>4311</v>
      </c>
      <c r="B77" s="91" t="s">
        <v>444</v>
      </c>
      <c r="C77" s="85">
        <v>0</v>
      </c>
      <c r="D77" s="91"/>
      <c r="E77" s="91"/>
    </row>
    <row r="78" spans="1:5" x14ac:dyDescent="0.2">
      <c r="A78" s="104">
        <v>4319</v>
      </c>
      <c r="B78" s="91" t="s">
        <v>274</v>
      </c>
      <c r="C78" s="85">
        <v>0</v>
      </c>
      <c r="D78" s="91"/>
      <c r="E78" s="91"/>
    </row>
    <row r="79" spans="1:5" x14ac:dyDescent="0.2">
      <c r="A79" s="104">
        <v>4320</v>
      </c>
      <c r="B79" s="91" t="s">
        <v>275</v>
      </c>
      <c r="C79" s="85">
        <f>SUM(C80:C84)</f>
        <v>0</v>
      </c>
      <c r="D79" s="91"/>
      <c r="E79" s="91"/>
    </row>
    <row r="80" spans="1:5" x14ac:dyDescent="0.2">
      <c r="A80" s="104">
        <v>4321</v>
      </c>
      <c r="B80" s="91" t="s">
        <v>276</v>
      </c>
      <c r="C80" s="85">
        <v>0</v>
      </c>
      <c r="D80" s="91"/>
      <c r="E80" s="91"/>
    </row>
    <row r="81" spans="1:5" x14ac:dyDescent="0.2">
      <c r="A81" s="104">
        <v>4322</v>
      </c>
      <c r="B81" s="91" t="s">
        <v>277</v>
      </c>
      <c r="C81" s="85">
        <v>0</v>
      </c>
      <c r="D81" s="91"/>
      <c r="E81" s="91"/>
    </row>
    <row r="82" spans="1:5" x14ac:dyDescent="0.2">
      <c r="A82" s="104">
        <v>4323</v>
      </c>
      <c r="B82" s="91" t="s">
        <v>278</v>
      </c>
      <c r="C82" s="85">
        <v>0</v>
      </c>
      <c r="D82" s="91"/>
      <c r="E82" s="91"/>
    </row>
    <row r="83" spans="1:5" ht="20.399999999999999" x14ac:dyDescent="0.2">
      <c r="A83" s="104">
        <v>4324</v>
      </c>
      <c r="B83" s="106" t="s">
        <v>279</v>
      </c>
      <c r="C83" s="85">
        <v>0</v>
      </c>
      <c r="D83" s="91"/>
      <c r="E83" s="91"/>
    </row>
    <row r="84" spans="1:5" ht="20.399999999999999" x14ac:dyDescent="0.2">
      <c r="A84" s="104">
        <v>4325</v>
      </c>
      <c r="B84" s="106" t="s">
        <v>280</v>
      </c>
      <c r="C84" s="85">
        <v>0</v>
      </c>
      <c r="D84" s="91"/>
      <c r="E84" s="91"/>
    </row>
    <row r="85" spans="1:5" x14ac:dyDescent="0.2">
      <c r="A85" s="104">
        <v>4330</v>
      </c>
      <c r="B85" s="91" t="s">
        <v>281</v>
      </c>
      <c r="C85" s="85">
        <f>SUM(C86)</f>
        <v>0</v>
      </c>
      <c r="D85" s="91"/>
      <c r="E85" s="91"/>
    </row>
    <row r="86" spans="1:5" x14ac:dyDescent="0.2">
      <c r="A86" s="104">
        <v>4331</v>
      </c>
      <c r="B86" s="91" t="s">
        <v>281</v>
      </c>
      <c r="C86" s="85">
        <v>0</v>
      </c>
      <c r="D86" s="91"/>
      <c r="E86" s="91"/>
    </row>
    <row r="87" spans="1:5" x14ac:dyDescent="0.2">
      <c r="A87" s="104">
        <v>4340</v>
      </c>
      <c r="B87" s="91" t="s">
        <v>282</v>
      </c>
      <c r="C87" s="85">
        <f>SUM(C88)</f>
        <v>0</v>
      </c>
      <c r="D87" s="91"/>
      <c r="E87" s="91"/>
    </row>
    <row r="88" spans="1:5" x14ac:dyDescent="0.2">
      <c r="A88" s="104">
        <v>4341</v>
      </c>
      <c r="B88" s="91" t="s">
        <v>282</v>
      </c>
      <c r="C88" s="85">
        <v>0</v>
      </c>
      <c r="D88" s="91"/>
      <c r="E88" s="91"/>
    </row>
    <row r="89" spans="1:5" x14ac:dyDescent="0.2">
      <c r="A89" s="104">
        <v>4390</v>
      </c>
      <c r="B89" s="91" t="s">
        <v>283</v>
      </c>
      <c r="C89" s="85">
        <v>2403059.89</v>
      </c>
      <c r="D89" s="91"/>
      <c r="E89" s="91"/>
    </row>
    <row r="90" spans="1:5" x14ac:dyDescent="0.2">
      <c r="A90" s="104">
        <v>4392</v>
      </c>
      <c r="B90" s="91" t="s">
        <v>284</v>
      </c>
      <c r="C90" s="85">
        <v>0</v>
      </c>
      <c r="D90" s="91"/>
      <c r="E90" s="91"/>
    </row>
    <row r="91" spans="1:5" x14ac:dyDescent="0.2">
      <c r="A91" s="104">
        <v>4393</v>
      </c>
      <c r="B91" s="91" t="s">
        <v>445</v>
      </c>
      <c r="C91" s="85">
        <v>0</v>
      </c>
      <c r="D91" s="91"/>
      <c r="E91" s="91"/>
    </row>
    <row r="92" spans="1:5" x14ac:dyDescent="0.2">
      <c r="A92" s="104">
        <v>4394</v>
      </c>
      <c r="B92" s="91" t="s">
        <v>285</v>
      </c>
      <c r="C92" s="85">
        <v>0</v>
      </c>
      <c r="D92" s="91"/>
      <c r="E92" s="91"/>
    </row>
    <row r="93" spans="1:5" x14ac:dyDescent="0.2">
      <c r="A93" s="104">
        <v>4395</v>
      </c>
      <c r="B93" s="91" t="s">
        <v>286</v>
      </c>
      <c r="C93" s="85">
        <v>0</v>
      </c>
      <c r="D93" s="91"/>
      <c r="E93" s="91"/>
    </row>
    <row r="94" spans="1:5" x14ac:dyDescent="0.2">
      <c r="A94" s="104">
        <v>4396</v>
      </c>
      <c r="B94" s="91" t="s">
        <v>287</v>
      </c>
      <c r="C94" s="85">
        <v>0</v>
      </c>
      <c r="D94" s="91"/>
      <c r="E94" s="91"/>
    </row>
    <row r="95" spans="1:5" x14ac:dyDescent="0.2">
      <c r="A95" s="104">
        <v>4397</v>
      </c>
      <c r="B95" s="91" t="s">
        <v>446</v>
      </c>
      <c r="C95" s="85">
        <v>0</v>
      </c>
      <c r="D95" s="91"/>
      <c r="E95" s="91"/>
    </row>
    <row r="96" spans="1:5" x14ac:dyDescent="0.2">
      <c r="A96" s="104">
        <v>4399</v>
      </c>
      <c r="B96" s="91" t="s">
        <v>283</v>
      </c>
      <c r="C96" s="85">
        <v>2403059.89</v>
      </c>
      <c r="D96" s="91"/>
      <c r="E96" s="91"/>
    </row>
    <row r="97" spans="1:5" x14ac:dyDescent="0.2">
      <c r="A97" s="31"/>
      <c r="B97" s="31"/>
      <c r="C97" s="31"/>
      <c r="D97" s="31"/>
      <c r="E97" s="31"/>
    </row>
    <row r="98" spans="1:5" x14ac:dyDescent="0.2">
      <c r="A98" s="29" t="s">
        <v>500</v>
      </c>
      <c r="B98" s="29"/>
      <c r="C98" s="29"/>
      <c r="D98" s="29"/>
      <c r="E98" s="29"/>
    </row>
    <row r="99" spans="1:5" x14ac:dyDescent="0.2">
      <c r="A99" s="30" t="s">
        <v>94</v>
      </c>
      <c r="B99" s="30" t="s">
        <v>91</v>
      </c>
      <c r="C99" s="30" t="s">
        <v>92</v>
      </c>
      <c r="D99" s="30" t="s">
        <v>288</v>
      </c>
      <c r="E99" s="30" t="s">
        <v>137</v>
      </c>
    </row>
    <row r="100" spans="1:5" x14ac:dyDescent="0.2">
      <c r="A100" s="104">
        <v>5000</v>
      </c>
      <c r="B100" s="91" t="s">
        <v>289</v>
      </c>
      <c r="C100" s="85">
        <v>269959277.12</v>
      </c>
      <c r="D100" s="87">
        <v>1</v>
      </c>
      <c r="E100" s="91"/>
    </row>
    <row r="101" spans="1:5" x14ac:dyDescent="0.2">
      <c r="A101" s="104">
        <v>5100</v>
      </c>
      <c r="B101" s="91" t="s">
        <v>290</v>
      </c>
      <c r="C101" s="85">
        <v>216110222.40000001</v>
      </c>
      <c r="D101" s="87">
        <f>C101/$C$100</f>
        <v>0.80052897127864409</v>
      </c>
      <c r="E101" s="91"/>
    </row>
    <row r="102" spans="1:5" x14ac:dyDescent="0.2">
      <c r="A102" s="104">
        <v>5110</v>
      </c>
      <c r="B102" s="91" t="s">
        <v>291</v>
      </c>
      <c r="C102" s="85">
        <v>131749526.27</v>
      </c>
      <c r="D102" s="87">
        <f t="shared" ref="D102:D165" si="0">C102/$C$100</f>
        <v>0.48803481649358477</v>
      </c>
      <c r="E102" s="91"/>
    </row>
    <row r="103" spans="1:5" x14ac:dyDescent="0.2">
      <c r="A103" s="104">
        <v>5111</v>
      </c>
      <c r="B103" s="91" t="s">
        <v>292</v>
      </c>
      <c r="C103" s="85">
        <v>76573279.359999999</v>
      </c>
      <c r="D103" s="87">
        <f t="shared" si="0"/>
        <v>0.28364751964409174</v>
      </c>
      <c r="E103" s="91"/>
    </row>
    <row r="104" spans="1:5" x14ac:dyDescent="0.2">
      <c r="A104" s="104">
        <v>5112</v>
      </c>
      <c r="B104" s="91" t="s">
        <v>293</v>
      </c>
      <c r="C104" s="85">
        <v>42256.2</v>
      </c>
      <c r="D104" s="87">
        <f t="shared" si="0"/>
        <v>1.565280528633829E-4</v>
      </c>
      <c r="E104" s="91"/>
    </row>
    <row r="105" spans="1:5" x14ac:dyDescent="0.2">
      <c r="A105" s="104">
        <v>5113</v>
      </c>
      <c r="B105" s="91" t="s">
        <v>294</v>
      </c>
      <c r="C105" s="85">
        <v>13981964.68</v>
      </c>
      <c r="D105" s="87">
        <f t="shared" si="0"/>
        <v>5.1792866054330318E-2</v>
      </c>
      <c r="E105" s="91"/>
    </row>
    <row r="106" spans="1:5" x14ac:dyDescent="0.2">
      <c r="A106" s="104">
        <v>5114</v>
      </c>
      <c r="B106" s="91" t="s">
        <v>295</v>
      </c>
      <c r="C106" s="85">
        <v>19594692.510000002</v>
      </c>
      <c r="D106" s="87">
        <f t="shared" si="0"/>
        <v>7.2583882721281454E-2</v>
      </c>
      <c r="E106" s="91"/>
    </row>
    <row r="107" spans="1:5" x14ac:dyDescent="0.2">
      <c r="A107" s="104">
        <v>5115</v>
      </c>
      <c r="B107" s="91" t="s">
        <v>296</v>
      </c>
      <c r="C107" s="85">
        <v>20366140.469999999</v>
      </c>
      <c r="D107" s="87">
        <f t="shared" si="0"/>
        <v>7.5441528393732568E-2</v>
      </c>
      <c r="E107" s="91"/>
    </row>
    <row r="108" spans="1:5" x14ac:dyDescent="0.2">
      <c r="A108" s="104">
        <v>5116</v>
      </c>
      <c r="B108" s="91" t="s">
        <v>297</v>
      </c>
      <c r="C108" s="85">
        <v>1191193.05</v>
      </c>
      <c r="D108" s="87">
        <f t="shared" si="0"/>
        <v>4.4124916272853297E-3</v>
      </c>
      <c r="E108" s="91"/>
    </row>
    <row r="109" spans="1:5" x14ac:dyDescent="0.2">
      <c r="A109" s="104">
        <v>5120</v>
      </c>
      <c r="B109" s="91" t="s">
        <v>298</v>
      </c>
      <c r="C109" s="85">
        <v>22214474.050000001</v>
      </c>
      <c r="D109" s="87">
        <f t="shared" si="0"/>
        <v>8.2288240978380639E-2</v>
      </c>
      <c r="E109" s="91"/>
    </row>
    <row r="110" spans="1:5" x14ac:dyDescent="0.2">
      <c r="A110" s="104">
        <v>5121</v>
      </c>
      <c r="B110" s="91" t="s">
        <v>299</v>
      </c>
      <c r="C110" s="85">
        <v>2015486.9</v>
      </c>
      <c r="D110" s="87">
        <f t="shared" si="0"/>
        <v>7.4658923431036332E-3</v>
      </c>
      <c r="E110" s="91"/>
    </row>
    <row r="111" spans="1:5" x14ac:dyDescent="0.2">
      <c r="A111" s="104">
        <v>5122</v>
      </c>
      <c r="B111" s="91" t="s">
        <v>300</v>
      </c>
      <c r="C111" s="85">
        <v>792647.72</v>
      </c>
      <c r="D111" s="87">
        <f t="shared" si="0"/>
        <v>2.9361751463264549E-3</v>
      </c>
      <c r="E111" s="91"/>
    </row>
    <row r="112" spans="1:5" x14ac:dyDescent="0.2">
      <c r="A112" s="104">
        <v>5123</v>
      </c>
      <c r="B112" s="91" t="s">
        <v>301</v>
      </c>
      <c r="C112" s="85">
        <v>0</v>
      </c>
      <c r="D112" s="87">
        <f t="shared" si="0"/>
        <v>0</v>
      </c>
      <c r="E112" s="91"/>
    </row>
    <row r="113" spans="1:5" x14ac:dyDescent="0.2">
      <c r="A113" s="104">
        <v>5124</v>
      </c>
      <c r="B113" s="91" t="s">
        <v>302</v>
      </c>
      <c r="C113" s="85">
        <v>7194460.9199999999</v>
      </c>
      <c r="D113" s="87">
        <f t="shared" si="0"/>
        <v>2.6650171080440325E-2</v>
      </c>
      <c r="E113" s="91"/>
    </row>
    <row r="114" spans="1:5" x14ac:dyDescent="0.2">
      <c r="A114" s="104">
        <v>5125</v>
      </c>
      <c r="B114" s="91" t="s">
        <v>303</v>
      </c>
      <c r="C114" s="85">
        <v>1530940.84</v>
      </c>
      <c r="D114" s="87">
        <f t="shared" si="0"/>
        <v>5.6710065915589157E-3</v>
      </c>
      <c r="E114" s="91"/>
    </row>
    <row r="115" spans="1:5" x14ac:dyDescent="0.2">
      <c r="A115" s="104">
        <v>5126</v>
      </c>
      <c r="B115" s="91" t="s">
        <v>304</v>
      </c>
      <c r="C115" s="85">
        <v>5760910.0700000003</v>
      </c>
      <c r="D115" s="87">
        <f t="shared" si="0"/>
        <v>2.1339922567058918E-2</v>
      </c>
      <c r="E115" s="91"/>
    </row>
    <row r="116" spans="1:5" x14ac:dyDescent="0.2">
      <c r="A116" s="104">
        <v>5127</v>
      </c>
      <c r="B116" s="91" t="s">
        <v>305</v>
      </c>
      <c r="C116" s="85">
        <v>1963166.33</v>
      </c>
      <c r="D116" s="87">
        <f t="shared" si="0"/>
        <v>7.272083222860869E-3</v>
      </c>
      <c r="E116" s="91"/>
    </row>
    <row r="117" spans="1:5" x14ac:dyDescent="0.2">
      <c r="A117" s="104">
        <v>5128</v>
      </c>
      <c r="B117" s="91" t="s">
        <v>306</v>
      </c>
      <c r="C117" s="85">
        <v>0</v>
      </c>
      <c r="D117" s="87">
        <f t="shared" si="0"/>
        <v>0</v>
      </c>
      <c r="E117" s="91"/>
    </row>
    <row r="118" spans="1:5" x14ac:dyDescent="0.2">
      <c r="A118" s="104">
        <v>5129</v>
      </c>
      <c r="B118" s="91" t="s">
        <v>307</v>
      </c>
      <c r="C118" s="85">
        <v>2956861.27</v>
      </c>
      <c r="D118" s="87">
        <f t="shared" si="0"/>
        <v>1.0952990027031526E-2</v>
      </c>
      <c r="E118" s="91"/>
    </row>
    <row r="119" spans="1:5" x14ac:dyDescent="0.2">
      <c r="A119" s="104">
        <v>5130</v>
      </c>
      <c r="B119" s="91" t="s">
        <v>308</v>
      </c>
      <c r="C119" s="85">
        <v>62146222.079999998</v>
      </c>
      <c r="D119" s="87">
        <f t="shared" si="0"/>
        <v>0.23020591380667865</v>
      </c>
      <c r="E119" s="91"/>
    </row>
    <row r="120" spans="1:5" x14ac:dyDescent="0.2">
      <c r="A120" s="104">
        <v>5131</v>
      </c>
      <c r="B120" s="91" t="s">
        <v>309</v>
      </c>
      <c r="C120" s="85">
        <v>29070494.210000001</v>
      </c>
      <c r="D120" s="87">
        <f t="shared" si="0"/>
        <v>0.10768473867663318</v>
      </c>
      <c r="E120" s="91"/>
    </row>
    <row r="121" spans="1:5" x14ac:dyDescent="0.2">
      <c r="A121" s="104">
        <v>5132</v>
      </c>
      <c r="B121" s="91" t="s">
        <v>310</v>
      </c>
      <c r="C121" s="85">
        <v>869350.23</v>
      </c>
      <c r="D121" s="87">
        <f t="shared" si="0"/>
        <v>3.2203013701713381E-3</v>
      </c>
      <c r="E121" s="91"/>
    </row>
    <row r="122" spans="1:5" x14ac:dyDescent="0.2">
      <c r="A122" s="104">
        <v>5133</v>
      </c>
      <c r="B122" s="91" t="s">
        <v>311</v>
      </c>
      <c r="C122" s="85">
        <v>8503786.0800000001</v>
      </c>
      <c r="D122" s="87">
        <f t="shared" si="0"/>
        <v>3.1500255041133365E-2</v>
      </c>
      <c r="E122" s="91"/>
    </row>
    <row r="123" spans="1:5" x14ac:dyDescent="0.2">
      <c r="A123" s="104">
        <v>5134</v>
      </c>
      <c r="B123" s="91" t="s">
        <v>312</v>
      </c>
      <c r="C123" s="85">
        <v>2295693.39</v>
      </c>
      <c r="D123" s="87">
        <f t="shared" si="0"/>
        <v>8.5038507084886656E-3</v>
      </c>
      <c r="E123" s="91"/>
    </row>
    <row r="124" spans="1:5" x14ac:dyDescent="0.2">
      <c r="A124" s="104">
        <v>5135</v>
      </c>
      <c r="B124" s="91" t="s">
        <v>313</v>
      </c>
      <c r="C124" s="85">
        <v>6081258.6699999999</v>
      </c>
      <c r="D124" s="87">
        <f t="shared" si="0"/>
        <v>2.252657784120829E-2</v>
      </c>
      <c r="E124" s="91"/>
    </row>
    <row r="125" spans="1:5" x14ac:dyDescent="0.2">
      <c r="A125" s="104">
        <v>5136</v>
      </c>
      <c r="B125" s="91" t="s">
        <v>314</v>
      </c>
      <c r="C125" s="85">
        <v>2959051.63</v>
      </c>
      <c r="D125" s="87">
        <f t="shared" si="0"/>
        <v>1.0961103695223882E-2</v>
      </c>
      <c r="E125" s="91"/>
    </row>
    <row r="126" spans="1:5" x14ac:dyDescent="0.2">
      <c r="A126" s="104">
        <v>5137</v>
      </c>
      <c r="B126" s="91" t="s">
        <v>315</v>
      </c>
      <c r="C126" s="85">
        <v>54585.69</v>
      </c>
      <c r="D126" s="87">
        <f t="shared" si="0"/>
        <v>2.0219971909220973E-4</v>
      </c>
      <c r="E126" s="91"/>
    </row>
    <row r="127" spans="1:5" x14ac:dyDescent="0.2">
      <c r="A127" s="104">
        <v>5138</v>
      </c>
      <c r="B127" s="91" t="s">
        <v>316</v>
      </c>
      <c r="C127" s="85">
        <v>1425061.39</v>
      </c>
      <c r="D127" s="87">
        <f t="shared" si="0"/>
        <v>5.2788013258997712E-3</v>
      </c>
      <c r="E127" s="91"/>
    </row>
    <row r="128" spans="1:5" x14ac:dyDescent="0.2">
      <c r="A128" s="104">
        <v>5139</v>
      </c>
      <c r="B128" s="91" t="s">
        <v>317</v>
      </c>
      <c r="C128" s="85">
        <v>11186940.789999999</v>
      </c>
      <c r="D128" s="87">
        <f t="shared" si="0"/>
        <v>4.1439364149087103E-2</v>
      </c>
      <c r="E128" s="91"/>
    </row>
    <row r="129" spans="1:5" x14ac:dyDescent="0.2">
      <c r="A129" s="104">
        <v>5200</v>
      </c>
      <c r="B129" s="91" t="s">
        <v>318</v>
      </c>
      <c r="C129" s="85">
        <v>14965527.6</v>
      </c>
      <c r="D129" s="87">
        <f t="shared" si="0"/>
        <v>5.5436241197770172E-2</v>
      </c>
      <c r="E129" s="91"/>
    </row>
    <row r="130" spans="1:5" x14ac:dyDescent="0.2">
      <c r="A130" s="104">
        <v>5210</v>
      </c>
      <c r="B130" s="91" t="s">
        <v>319</v>
      </c>
      <c r="C130" s="85">
        <f>SUM(C131:C132)</f>
        <v>0</v>
      </c>
      <c r="D130" s="87">
        <f t="shared" si="0"/>
        <v>0</v>
      </c>
      <c r="E130" s="91"/>
    </row>
    <row r="131" spans="1:5" x14ac:dyDescent="0.2">
      <c r="A131" s="104">
        <v>5211</v>
      </c>
      <c r="B131" s="91" t="s">
        <v>320</v>
      </c>
      <c r="C131" s="85">
        <v>0</v>
      </c>
      <c r="D131" s="87">
        <f t="shared" si="0"/>
        <v>0</v>
      </c>
      <c r="E131" s="91"/>
    </row>
    <row r="132" spans="1:5" x14ac:dyDescent="0.2">
      <c r="A132" s="104">
        <v>5212</v>
      </c>
      <c r="B132" s="91" t="s">
        <v>321</v>
      </c>
      <c r="C132" s="85">
        <v>0</v>
      </c>
      <c r="D132" s="87">
        <f t="shared" si="0"/>
        <v>0</v>
      </c>
      <c r="E132" s="91"/>
    </row>
    <row r="133" spans="1:5" x14ac:dyDescent="0.2">
      <c r="A133" s="104">
        <v>5220</v>
      </c>
      <c r="B133" s="91" t="s">
        <v>322</v>
      </c>
      <c r="C133" s="85">
        <f>SUM(C134:C135)</f>
        <v>12389955.02</v>
      </c>
      <c r="D133" s="87">
        <f t="shared" si="0"/>
        <v>4.5895644528980283E-2</v>
      </c>
      <c r="E133" s="91"/>
    </row>
    <row r="134" spans="1:5" x14ac:dyDescent="0.2">
      <c r="A134" s="104">
        <v>5221</v>
      </c>
      <c r="B134" s="91" t="s">
        <v>323</v>
      </c>
      <c r="C134" s="85">
        <v>0</v>
      </c>
      <c r="D134" s="87">
        <f t="shared" si="0"/>
        <v>0</v>
      </c>
      <c r="E134" s="91"/>
    </row>
    <row r="135" spans="1:5" x14ac:dyDescent="0.2">
      <c r="A135" s="104">
        <v>5222</v>
      </c>
      <c r="B135" s="91" t="s">
        <v>324</v>
      </c>
      <c r="C135" s="85">
        <v>12389955.02</v>
      </c>
      <c r="D135" s="87">
        <f t="shared" si="0"/>
        <v>4.5895644528980283E-2</v>
      </c>
      <c r="E135" s="91"/>
    </row>
    <row r="136" spans="1:5" x14ac:dyDescent="0.2">
      <c r="A136" s="104">
        <v>5230</v>
      </c>
      <c r="B136" s="91" t="s">
        <v>269</v>
      </c>
      <c r="C136" s="85">
        <f>SUM(C137:C138)</f>
        <v>0</v>
      </c>
      <c r="D136" s="87">
        <f t="shared" si="0"/>
        <v>0</v>
      </c>
      <c r="E136" s="91"/>
    </row>
    <row r="137" spans="1:5" x14ac:dyDescent="0.2">
      <c r="A137" s="104">
        <v>5231</v>
      </c>
      <c r="B137" s="91" t="s">
        <v>325</v>
      </c>
      <c r="C137" s="85">
        <v>0</v>
      </c>
      <c r="D137" s="87">
        <f t="shared" si="0"/>
        <v>0</v>
      </c>
      <c r="E137" s="91"/>
    </row>
    <row r="138" spans="1:5" x14ac:dyDescent="0.2">
      <c r="A138" s="104">
        <v>5232</v>
      </c>
      <c r="B138" s="91" t="s">
        <v>326</v>
      </c>
      <c r="C138" s="85">
        <v>0</v>
      </c>
      <c r="D138" s="87">
        <f t="shared" si="0"/>
        <v>0</v>
      </c>
      <c r="E138" s="91"/>
    </row>
    <row r="139" spans="1:5" x14ac:dyDescent="0.2">
      <c r="A139" s="104">
        <v>5240</v>
      </c>
      <c r="B139" s="91" t="s">
        <v>270</v>
      </c>
      <c r="C139" s="85">
        <v>2575572.58</v>
      </c>
      <c r="D139" s="87">
        <f t="shared" si="0"/>
        <v>9.5405966687898951E-3</v>
      </c>
      <c r="E139" s="91"/>
    </row>
    <row r="140" spans="1:5" x14ac:dyDescent="0.2">
      <c r="A140" s="104">
        <v>5241</v>
      </c>
      <c r="B140" s="91" t="s">
        <v>327</v>
      </c>
      <c r="C140" s="85">
        <v>2575572.58</v>
      </c>
      <c r="D140" s="87">
        <f t="shared" si="0"/>
        <v>9.5405966687898951E-3</v>
      </c>
      <c r="E140" s="91"/>
    </row>
    <row r="141" spans="1:5" x14ac:dyDescent="0.2">
      <c r="A141" s="104">
        <v>5242</v>
      </c>
      <c r="B141" s="91" t="s">
        <v>328</v>
      </c>
      <c r="C141" s="85">
        <v>0</v>
      </c>
      <c r="D141" s="87">
        <f t="shared" si="0"/>
        <v>0</v>
      </c>
      <c r="E141" s="91"/>
    </row>
    <row r="142" spans="1:5" x14ac:dyDescent="0.2">
      <c r="A142" s="104">
        <v>5243</v>
      </c>
      <c r="B142" s="91" t="s">
        <v>329</v>
      </c>
      <c r="C142" s="85">
        <v>0</v>
      </c>
      <c r="D142" s="87">
        <f t="shared" si="0"/>
        <v>0</v>
      </c>
      <c r="E142" s="91"/>
    </row>
    <row r="143" spans="1:5" x14ac:dyDescent="0.2">
      <c r="A143" s="104">
        <v>5244</v>
      </c>
      <c r="B143" s="91" t="s">
        <v>330</v>
      </c>
      <c r="C143" s="85">
        <v>0</v>
      </c>
      <c r="D143" s="87">
        <f t="shared" si="0"/>
        <v>0</v>
      </c>
      <c r="E143" s="91"/>
    </row>
    <row r="144" spans="1:5" x14ac:dyDescent="0.2">
      <c r="A144" s="104">
        <v>5250</v>
      </c>
      <c r="B144" s="91" t="s">
        <v>271</v>
      </c>
      <c r="C144" s="85">
        <f>SUM(C145:C147)</f>
        <v>0</v>
      </c>
      <c r="D144" s="87">
        <f t="shared" si="0"/>
        <v>0</v>
      </c>
      <c r="E144" s="91"/>
    </row>
    <row r="145" spans="1:5" x14ac:dyDescent="0.2">
      <c r="A145" s="104">
        <v>5251</v>
      </c>
      <c r="B145" s="91" t="s">
        <v>331</v>
      </c>
      <c r="C145" s="85">
        <v>0</v>
      </c>
      <c r="D145" s="87">
        <f t="shared" si="0"/>
        <v>0</v>
      </c>
      <c r="E145" s="91"/>
    </row>
    <row r="146" spans="1:5" x14ac:dyDescent="0.2">
      <c r="A146" s="104">
        <v>5252</v>
      </c>
      <c r="B146" s="91" t="s">
        <v>332</v>
      </c>
      <c r="C146" s="85">
        <v>0</v>
      </c>
      <c r="D146" s="87">
        <f t="shared" si="0"/>
        <v>0</v>
      </c>
      <c r="E146" s="91"/>
    </row>
    <row r="147" spans="1:5" x14ac:dyDescent="0.2">
      <c r="A147" s="104">
        <v>5259</v>
      </c>
      <c r="B147" s="91" t="s">
        <v>333</v>
      </c>
      <c r="C147" s="85">
        <v>0</v>
      </c>
      <c r="D147" s="87">
        <f t="shared" si="0"/>
        <v>0</v>
      </c>
      <c r="E147" s="91"/>
    </row>
    <row r="148" spans="1:5" x14ac:dyDescent="0.2">
      <c r="A148" s="104">
        <v>5260</v>
      </c>
      <c r="B148" s="91" t="s">
        <v>334</v>
      </c>
      <c r="C148" s="85">
        <f>SUM(C149:C150)</f>
        <v>0</v>
      </c>
      <c r="D148" s="87">
        <f t="shared" si="0"/>
        <v>0</v>
      </c>
      <c r="E148" s="91"/>
    </row>
    <row r="149" spans="1:5" x14ac:dyDescent="0.2">
      <c r="A149" s="104">
        <v>5261</v>
      </c>
      <c r="B149" s="91" t="s">
        <v>335</v>
      </c>
      <c r="C149" s="85">
        <v>0</v>
      </c>
      <c r="D149" s="87">
        <f t="shared" si="0"/>
        <v>0</v>
      </c>
      <c r="E149" s="91"/>
    </row>
    <row r="150" spans="1:5" x14ac:dyDescent="0.2">
      <c r="A150" s="104">
        <v>5262</v>
      </c>
      <c r="B150" s="91" t="s">
        <v>336</v>
      </c>
      <c r="C150" s="85">
        <v>0</v>
      </c>
      <c r="D150" s="87">
        <f t="shared" si="0"/>
        <v>0</v>
      </c>
      <c r="E150" s="91"/>
    </row>
    <row r="151" spans="1:5" x14ac:dyDescent="0.2">
      <c r="A151" s="104">
        <v>5270</v>
      </c>
      <c r="B151" s="91" t="s">
        <v>337</v>
      </c>
      <c r="C151" s="85">
        <f>SUM(C152)</f>
        <v>0</v>
      </c>
      <c r="D151" s="87">
        <f t="shared" si="0"/>
        <v>0</v>
      </c>
      <c r="E151" s="91"/>
    </row>
    <row r="152" spans="1:5" x14ac:dyDescent="0.2">
      <c r="A152" s="104">
        <v>5271</v>
      </c>
      <c r="B152" s="91" t="s">
        <v>338</v>
      </c>
      <c r="C152" s="85">
        <v>0</v>
      </c>
      <c r="D152" s="87">
        <f t="shared" si="0"/>
        <v>0</v>
      </c>
      <c r="E152" s="91"/>
    </row>
    <row r="153" spans="1:5" x14ac:dyDescent="0.2">
      <c r="A153" s="104">
        <v>5280</v>
      </c>
      <c r="B153" s="91" t="s">
        <v>339</v>
      </c>
      <c r="C153" s="85">
        <f>SUM(C154:C158)</f>
        <v>0</v>
      </c>
      <c r="D153" s="87">
        <f t="shared" si="0"/>
        <v>0</v>
      </c>
      <c r="E153" s="91"/>
    </row>
    <row r="154" spans="1:5" x14ac:dyDescent="0.2">
      <c r="A154" s="104">
        <v>5281</v>
      </c>
      <c r="B154" s="91" t="s">
        <v>340</v>
      </c>
      <c r="C154" s="85">
        <v>0</v>
      </c>
      <c r="D154" s="87">
        <f t="shared" si="0"/>
        <v>0</v>
      </c>
      <c r="E154" s="91"/>
    </row>
    <row r="155" spans="1:5" x14ac:dyDescent="0.2">
      <c r="A155" s="104">
        <v>5282</v>
      </c>
      <c r="B155" s="91" t="s">
        <v>341</v>
      </c>
      <c r="C155" s="85">
        <v>0</v>
      </c>
      <c r="D155" s="87">
        <f t="shared" si="0"/>
        <v>0</v>
      </c>
      <c r="E155" s="91"/>
    </row>
    <row r="156" spans="1:5" x14ac:dyDescent="0.2">
      <c r="A156" s="104">
        <v>5283</v>
      </c>
      <c r="B156" s="91" t="s">
        <v>342</v>
      </c>
      <c r="C156" s="85">
        <v>0</v>
      </c>
      <c r="D156" s="87">
        <f t="shared" si="0"/>
        <v>0</v>
      </c>
      <c r="E156" s="91"/>
    </row>
    <row r="157" spans="1:5" x14ac:dyDescent="0.2">
      <c r="A157" s="104">
        <v>5284</v>
      </c>
      <c r="B157" s="91" t="s">
        <v>343</v>
      </c>
      <c r="C157" s="85">
        <v>0</v>
      </c>
      <c r="D157" s="87">
        <f t="shared" si="0"/>
        <v>0</v>
      </c>
      <c r="E157" s="91"/>
    </row>
    <row r="158" spans="1:5" x14ac:dyDescent="0.2">
      <c r="A158" s="104">
        <v>5285</v>
      </c>
      <c r="B158" s="91" t="s">
        <v>344</v>
      </c>
      <c r="C158" s="85">
        <v>0</v>
      </c>
      <c r="D158" s="87">
        <f t="shared" si="0"/>
        <v>0</v>
      </c>
      <c r="E158" s="91"/>
    </row>
    <row r="159" spans="1:5" x14ac:dyDescent="0.2">
      <c r="A159" s="104">
        <v>5290</v>
      </c>
      <c r="B159" s="91" t="s">
        <v>345</v>
      </c>
      <c r="C159" s="85">
        <f>SUM(C160:C161)</f>
        <v>0</v>
      </c>
      <c r="D159" s="87">
        <f t="shared" si="0"/>
        <v>0</v>
      </c>
      <c r="E159" s="91"/>
    </row>
    <row r="160" spans="1:5" x14ac:dyDescent="0.2">
      <c r="A160" s="104">
        <v>5291</v>
      </c>
      <c r="B160" s="91" t="s">
        <v>346</v>
      </c>
      <c r="C160" s="85">
        <v>0</v>
      </c>
      <c r="D160" s="87">
        <f t="shared" si="0"/>
        <v>0</v>
      </c>
      <c r="E160" s="91"/>
    </row>
    <row r="161" spans="1:5" x14ac:dyDescent="0.2">
      <c r="A161" s="104">
        <v>5292</v>
      </c>
      <c r="B161" s="91" t="s">
        <v>347</v>
      </c>
      <c r="C161" s="85">
        <v>0</v>
      </c>
      <c r="D161" s="87">
        <f t="shared" si="0"/>
        <v>0</v>
      </c>
      <c r="E161" s="91"/>
    </row>
    <row r="162" spans="1:5" x14ac:dyDescent="0.2">
      <c r="A162" s="104">
        <v>5300</v>
      </c>
      <c r="B162" s="91" t="s">
        <v>348</v>
      </c>
      <c r="C162" s="85">
        <f>C163+C166+C169</f>
        <v>0</v>
      </c>
      <c r="D162" s="87">
        <f t="shared" si="0"/>
        <v>0</v>
      </c>
      <c r="E162" s="91"/>
    </row>
    <row r="163" spans="1:5" x14ac:dyDescent="0.2">
      <c r="A163" s="104">
        <v>5310</v>
      </c>
      <c r="B163" s="91" t="s">
        <v>264</v>
      </c>
      <c r="C163" s="85">
        <f>C164+C165</f>
        <v>0</v>
      </c>
      <c r="D163" s="87">
        <f t="shared" si="0"/>
        <v>0</v>
      </c>
      <c r="E163" s="91"/>
    </row>
    <row r="164" spans="1:5" x14ac:dyDescent="0.2">
      <c r="A164" s="104">
        <v>5311</v>
      </c>
      <c r="B164" s="91" t="s">
        <v>349</v>
      </c>
      <c r="C164" s="85">
        <v>0</v>
      </c>
      <c r="D164" s="87">
        <f t="shared" si="0"/>
        <v>0</v>
      </c>
      <c r="E164" s="91"/>
    </row>
    <row r="165" spans="1:5" x14ac:dyDescent="0.2">
      <c r="A165" s="104">
        <v>5312</v>
      </c>
      <c r="B165" s="91" t="s">
        <v>350</v>
      </c>
      <c r="C165" s="85">
        <v>0</v>
      </c>
      <c r="D165" s="87">
        <f t="shared" si="0"/>
        <v>0</v>
      </c>
      <c r="E165" s="91"/>
    </row>
    <row r="166" spans="1:5" x14ac:dyDescent="0.2">
      <c r="A166" s="104">
        <v>5320</v>
      </c>
      <c r="B166" s="91" t="s">
        <v>265</v>
      </c>
      <c r="C166" s="85">
        <f>SUM(C167:C168)</f>
        <v>0</v>
      </c>
      <c r="D166" s="87">
        <f t="shared" ref="D166:D222" si="1">C166/$C$100</f>
        <v>0</v>
      </c>
      <c r="E166" s="91"/>
    </row>
    <row r="167" spans="1:5" x14ac:dyDescent="0.2">
      <c r="A167" s="104">
        <v>5321</v>
      </c>
      <c r="B167" s="91" t="s">
        <v>351</v>
      </c>
      <c r="C167" s="85">
        <v>0</v>
      </c>
      <c r="D167" s="87">
        <f t="shared" si="1"/>
        <v>0</v>
      </c>
      <c r="E167" s="91"/>
    </row>
    <row r="168" spans="1:5" x14ac:dyDescent="0.2">
      <c r="A168" s="104">
        <v>5322</v>
      </c>
      <c r="B168" s="91" t="s">
        <v>352</v>
      </c>
      <c r="C168" s="85">
        <v>0</v>
      </c>
      <c r="D168" s="87">
        <f t="shared" si="1"/>
        <v>0</v>
      </c>
      <c r="E168" s="91"/>
    </row>
    <row r="169" spans="1:5" x14ac:dyDescent="0.2">
      <c r="A169" s="104">
        <v>5330</v>
      </c>
      <c r="B169" s="91" t="s">
        <v>266</v>
      </c>
      <c r="C169" s="85">
        <f>SUM(C170:C171)</f>
        <v>0</v>
      </c>
      <c r="D169" s="87">
        <f t="shared" si="1"/>
        <v>0</v>
      </c>
      <c r="E169" s="91"/>
    </row>
    <row r="170" spans="1:5" x14ac:dyDescent="0.2">
      <c r="A170" s="104">
        <v>5331</v>
      </c>
      <c r="B170" s="91" t="s">
        <v>353</v>
      </c>
      <c r="C170" s="85">
        <v>0</v>
      </c>
      <c r="D170" s="87">
        <f t="shared" si="1"/>
        <v>0</v>
      </c>
      <c r="E170" s="91"/>
    </row>
    <row r="171" spans="1:5" x14ac:dyDescent="0.2">
      <c r="A171" s="104">
        <v>5332</v>
      </c>
      <c r="B171" s="91" t="s">
        <v>354</v>
      </c>
      <c r="C171" s="85">
        <v>0</v>
      </c>
      <c r="D171" s="87">
        <f t="shared" si="1"/>
        <v>0</v>
      </c>
      <c r="E171" s="91"/>
    </row>
    <row r="172" spans="1:5" x14ac:dyDescent="0.2">
      <c r="A172" s="104">
        <v>5400</v>
      </c>
      <c r="B172" s="91" t="s">
        <v>355</v>
      </c>
      <c r="C172" s="85">
        <f>C173+C176+C179+C182+C184</f>
        <v>0</v>
      </c>
      <c r="D172" s="87">
        <f t="shared" si="1"/>
        <v>0</v>
      </c>
      <c r="E172" s="91"/>
    </row>
    <row r="173" spans="1:5" x14ac:dyDescent="0.2">
      <c r="A173" s="104">
        <v>5410</v>
      </c>
      <c r="B173" s="91" t="s">
        <v>356</v>
      </c>
      <c r="C173" s="85">
        <f>SUM(C174:C175)</f>
        <v>0</v>
      </c>
      <c r="D173" s="87">
        <f t="shared" si="1"/>
        <v>0</v>
      </c>
      <c r="E173" s="91"/>
    </row>
    <row r="174" spans="1:5" x14ac:dyDescent="0.2">
      <c r="A174" s="104">
        <v>5411</v>
      </c>
      <c r="B174" s="91" t="s">
        <v>357</v>
      </c>
      <c r="C174" s="85">
        <v>0</v>
      </c>
      <c r="D174" s="87">
        <f t="shared" si="1"/>
        <v>0</v>
      </c>
      <c r="E174" s="91"/>
    </row>
    <row r="175" spans="1:5" x14ac:dyDescent="0.2">
      <c r="A175" s="104">
        <v>5412</v>
      </c>
      <c r="B175" s="91" t="s">
        <v>358</v>
      </c>
      <c r="C175" s="85">
        <v>0</v>
      </c>
      <c r="D175" s="87">
        <f t="shared" si="1"/>
        <v>0</v>
      </c>
      <c r="E175" s="91"/>
    </row>
    <row r="176" spans="1:5" x14ac:dyDescent="0.2">
      <c r="A176" s="104">
        <v>5420</v>
      </c>
      <c r="B176" s="91" t="s">
        <v>359</v>
      </c>
      <c r="C176" s="85">
        <f>SUM(C177:C178)</f>
        <v>0</v>
      </c>
      <c r="D176" s="87">
        <f t="shared" si="1"/>
        <v>0</v>
      </c>
      <c r="E176" s="91"/>
    </row>
    <row r="177" spans="1:5" x14ac:dyDescent="0.2">
      <c r="A177" s="104">
        <v>5421</v>
      </c>
      <c r="B177" s="91" t="s">
        <v>360</v>
      </c>
      <c r="C177" s="85">
        <v>0</v>
      </c>
      <c r="D177" s="87">
        <f t="shared" si="1"/>
        <v>0</v>
      </c>
      <c r="E177" s="91"/>
    </row>
    <row r="178" spans="1:5" x14ac:dyDescent="0.2">
      <c r="A178" s="104">
        <v>5422</v>
      </c>
      <c r="B178" s="91" t="s">
        <v>361</v>
      </c>
      <c r="C178" s="85">
        <v>0</v>
      </c>
      <c r="D178" s="87">
        <f t="shared" si="1"/>
        <v>0</v>
      </c>
      <c r="E178" s="91"/>
    </row>
    <row r="179" spans="1:5" x14ac:dyDescent="0.2">
      <c r="A179" s="104">
        <v>5430</v>
      </c>
      <c r="B179" s="91" t="s">
        <v>362</v>
      </c>
      <c r="C179" s="85">
        <f>SUM(C180:C181)</f>
        <v>0</v>
      </c>
      <c r="D179" s="87">
        <f t="shared" si="1"/>
        <v>0</v>
      </c>
      <c r="E179" s="91"/>
    </row>
    <row r="180" spans="1:5" x14ac:dyDescent="0.2">
      <c r="A180" s="104">
        <v>5431</v>
      </c>
      <c r="B180" s="91" t="s">
        <v>363</v>
      </c>
      <c r="C180" s="85">
        <v>0</v>
      </c>
      <c r="D180" s="87">
        <f t="shared" si="1"/>
        <v>0</v>
      </c>
      <c r="E180" s="91"/>
    </row>
    <row r="181" spans="1:5" x14ac:dyDescent="0.2">
      <c r="A181" s="104">
        <v>5432</v>
      </c>
      <c r="B181" s="91" t="s">
        <v>364</v>
      </c>
      <c r="C181" s="85">
        <v>0</v>
      </c>
      <c r="D181" s="87">
        <f t="shared" si="1"/>
        <v>0</v>
      </c>
      <c r="E181" s="91"/>
    </row>
    <row r="182" spans="1:5" x14ac:dyDescent="0.2">
      <c r="A182" s="104">
        <v>5440</v>
      </c>
      <c r="B182" s="91" t="s">
        <v>365</v>
      </c>
      <c r="C182" s="85">
        <f>SUM(C183)</f>
        <v>0</v>
      </c>
      <c r="D182" s="87">
        <f t="shared" si="1"/>
        <v>0</v>
      </c>
      <c r="E182" s="91"/>
    </row>
    <row r="183" spans="1:5" x14ac:dyDescent="0.2">
      <c r="A183" s="104">
        <v>5441</v>
      </c>
      <c r="B183" s="91" t="s">
        <v>365</v>
      </c>
      <c r="C183" s="85">
        <v>0</v>
      </c>
      <c r="D183" s="87">
        <f t="shared" si="1"/>
        <v>0</v>
      </c>
      <c r="E183" s="91"/>
    </row>
    <row r="184" spans="1:5" x14ac:dyDescent="0.2">
      <c r="A184" s="104">
        <v>5450</v>
      </c>
      <c r="B184" s="91" t="s">
        <v>366</v>
      </c>
      <c r="C184" s="85">
        <f>SUM(C185:C186)</f>
        <v>0</v>
      </c>
      <c r="D184" s="87">
        <f t="shared" si="1"/>
        <v>0</v>
      </c>
      <c r="E184" s="91"/>
    </row>
    <row r="185" spans="1:5" x14ac:dyDescent="0.2">
      <c r="A185" s="104">
        <v>5451</v>
      </c>
      <c r="B185" s="91" t="s">
        <v>367</v>
      </c>
      <c r="C185" s="85">
        <v>0</v>
      </c>
      <c r="D185" s="87">
        <f t="shared" si="1"/>
        <v>0</v>
      </c>
      <c r="E185" s="91"/>
    </row>
    <row r="186" spans="1:5" x14ac:dyDescent="0.2">
      <c r="A186" s="104">
        <v>5452</v>
      </c>
      <c r="B186" s="91" t="s">
        <v>368</v>
      </c>
      <c r="C186" s="85">
        <v>0</v>
      </c>
      <c r="D186" s="87">
        <f t="shared" si="1"/>
        <v>0</v>
      </c>
      <c r="E186" s="91"/>
    </row>
    <row r="187" spans="1:5" x14ac:dyDescent="0.2">
      <c r="A187" s="104">
        <v>5500</v>
      </c>
      <c r="B187" s="91" t="s">
        <v>369</v>
      </c>
      <c r="C187" s="85">
        <v>38182545.899999999</v>
      </c>
      <c r="D187" s="87">
        <f t="shared" si="1"/>
        <v>0.14143816914662805</v>
      </c>
      <c r="E187" s="91"/>
    </row>
    <row r="188" spans="1:5" x14ac:dyDescent="0.2">
      <c r="A188" s="104">
        <v>5510</v>
      </c>
      <c r="B188" s="91" t="s">
        <v>370</v>
      </c>
      <c r="C188" s="85">
        <v>38180581.189999998</v>
      </c>
      <c r="D188" s="87">
        <f t="shared" si="1"/>
        <v>0.14143089134524645</v>
      </c>
      <c r="E188" s="91"/>
    </row>
    <row r="189" spans="1:5" x14ac:dyDescent="0.2">
      <c r="A189" s="104">
        <v>5511</v>
      </c>
      <c r="B189" s="91" t="s">
        <v>371</v>
      </c>
      <c r="C189" s="85">
        <v>0</v>
      </c>
      <c r="D189" s="87">
        <f t="shared" si="1"/>
        <v>0</v>
      </c>
      <c r="E189" s="91"/>
    </row>
    <row r="190" spans="1:5" x14ac:dyDescent="0.2">
      <c r="A190" s="104">
        <v>5512</v>
      </c>
      <c r="B190" s="91" t="s">
        <v>372</v>
      </c>
      <c r="C190" s="85">
        <v>0</v>
      </c>
      <c r="D190" s="87">
        <f t="shared" si="1"/>
        <v>0</v>
      </c>
      <c r="E190" s="91"/>
    </row>
    <row r="191" spans="1:5" x14ac:dyDescent="0.2">
      <c r="A191" s="104">
        <v>5513</v>
      </c>
      <c r="B191" s="91" t="s">
        <v>373</v>
      </c>
      <c r="C191" s="85">
        <v>911758.02</v>
      </c>
      <c r="D191" s="87">
        <f t="shared" si="1"/>
        <v>3.3773909521720683E-3</v>
      </c>
      <c r="E191" s="91"/>
    </row>
    <row r="192" spans="1:5" x14ac:dyDescent="0.2">
      <c r="A192" s="104">
        <v>5514</v>
      </c>
      <c r="B192" s="91" t="s">
        <v>374</v>
      </c>
      <c r="C192" s="85">
        <v>29325656.52</v>
      </c>
      <c r="D192" s="87">
        <f t="shared" si="1"/>
        <v>0.10862992682768374</v>
      </c>
      <c r="E192" s="91"/>
    </row>
    <row r="193" spans="1:5" x14ac:dyDescent="0.2">
      <c r="A193" s="104">
        <v>5515</v>
      </c>
      <c r="B193" s="91" t="s">
        <v>375</v>
      </c>
      <c r="C193" s="85">
        <v>7733402.4900000002</v>
      </c>
      <c r="D193" s="87">
        <f t="shared" si="1"/>
        <v>2.8646552074453858E-2</v>
      </c>
      <c r="E193" s="91"/>
    </row>
    <row r="194" spans="1:5" x14ac:dyDescent="0.2">
      <c r="A194" s="104">
        <v>5516</v>
      </c>
      <c r="B194" s="91" t="s">
        <v>376</v>
      </c>
      <c r="C194" s="85">
        <v>0</v>
      </c>
      <c r="D194" s="87">
        <f t="shared" si="1"/>
        <v>0</v>
      </c>
      <c r="E194" s="91"/>
    </row>
    <row r="195" spans="1:5" x14ac:dyDescent="0.2">
      <c r="A195" s="104">
        <v>5517</v>
      </c>
      <c r="B195" s="91" t="s">
        <v>377</v>
      </c>
      <c r="C195" s="85">
        <v>199971.58</v>
      </c>
      <c r="D195" s="87">
        <f t="shared" si="1"/>
        <v>7.4074720503533695E-4</v>
      </c>
      <c r="E195" s="91"/>
    </row>
    <row r="196" spans="1:5" x14ac:dyDescent="0.2">
      <c r="A196" s="104">
        <v>5518</v>
      </c>
      <c r="B196" s="91" t="s">
        <v>45</v>
      </c>
      <c r="C196" s="85">
        <v>9792.58</v>
      </c>
      <c r="D196" s="87">
        <f t="shared" si="1"/>
        <v>3.6274285901451295E-5</v>
      </c>
      <c r="E196" s="91"/>
    </row>
    <row r="197" spans="1:5" x14ac:dyDescent="0.2">
      <c r="A197" s="104">
        <v>5520</v>
      </c>
      <c r="B197" s="91" t="s">
        <v>44</v>
      </c>
      <c r="C197" s="85">
        <f>SUM(C198:C199)</f>
        <v>0</v>
      </c>
      <c r="D197" s="87">
        <f t="shared" si="1"/>
        <v>0</v>
      </c>
      <c r="E197" s="91"/>
    </row>
    <row r="198" spans="1:5" x14ac:dyDescent="0.2">
      <c r="A198" s="104">
        <v>5521</v>
      </c>
      <c r="B198" s="91" t="s">
        <v>378</v>
      </c>
      <c r="C198" s="85">
        <v>0</v>
      </c>
      <c r="D198" s="87">
        <f t="shared" si="1"/>
        <v>0</v>
      </c>
      <c r="E198" s="91"/>
    </row>
    <row r="199" spans="1:5" x14ac:dyDescent="0.2">
      <c r="A199" s="104">
        <v>5522</v>
      </c>
      <c r="B199" s="91" t="s">
        <v>379</v>
      </c>
      <c r="C199" s="85">
        <v>0</v>
      </c>
      <c r="D199" s="87">
        <f t="shared" si="1"/>
        <v>0</v>
      </c>
      <c r="E199" s="91"/>
    </row>
    <row r="200" spans="1:5" x14ac:dyDescent="0.2">
      <c r="A200" s="104">
        <v>5530</v>
      </c>
      <c r="B200" s="91" t="s">
        <v>380</v>
      </c>
      <c r="C200" s="85">
        <f>SUM(C201:C205)</f>
        <v>0</v>
      </c>
      <c r="D200" s="87">
        <f t="shared" si="1"/>
        <v>0</v>
      </c>
      <c r="E200" s="91"/>
    </row>
    <row r="201" spans="1:5" x14ac:dyDescent="0.2">
      <c r="A201" s="104">
        <v>5531</v>
      </c>
      <c r="B201" s="91" t="s">
        <v>381</v>
      </c>
      <c r="C201" s="85">
        <v>0</v>
      </c>
      <c r="D201" s="87">
        <f t="shared" si="1"/>
        <v>0</v>
      </c>
      <c r="E201" s="91"/>
    </row>
    <row r="202" spans="1:5" x14ac:dyDescent="0.2">
      <c r="A202" s="104">
        <v>5532</v>
      </c>
      <c r="B202" s="91" t="s">
        <v>382</v>
      </c>
      <c r="C202" s="85">
        <v>0</v>
      </c>
      <c r="D202" s="87">
        <f t="shared" si="1"/>
        <v>0</v>
      </c>
      <c r="E202" s="91"/>
    </row>
    <row r="203" spans="1:5" x14ac:dyDescent="0.2">
      <c r="A203" s="104">
        <v>5533</v>
      </c>
      <c r="B203" s="91" t="s">
        <v>383</v>
      </c>
      <c r="C203" s="85">
        <v>0</v>
      </c>
      <c r="D203" s="87">
        <f t="shared" si="1"/>
        <v>0</v>
      </c>
      <c r="E203" s="91"/>
    </row>
    <row r="204" spans="1:5" x14ac:dyDescent="0.2">
      <c r="A204" s="104">
        <v>5534</v>
      </c>
      <c r="B204" s="91" t="s">
        <v>384</v>
      </c>
      <c r="C204" s="85">
        <v>0</v>
      </c>
      <c r="D204" s="87">
        <f t="shared" si="1"/>
        <v>0</v>
      </c>
      <c r="E204" s="91"/>
    </row>
    <row r="205" spans="1:5" x14ac:dyDescent="0.2">
      <c r="A205" s="104">
        <v>5535</v>
      </c>
      <c r="B205" s="91" t="s">
        <v>385</v>
      </c>
      <c r="C205" s="85">
        <v>0</v>
      </c>
      <c r="D205" s="87">
        <f t="shared" si="1"/>
        <v>0</v>
      </c>
      <c r="E205" s="91"/>
    </row>
    <row r="206" spans="1:5" x14ac:dyDescent="0.2">
      <c r="A206" s="104">
        <v>5540</v>
      </c>
      <c r="B206" s="91" t="s">
        <v>386</v>
      </c>
      <c r="C206" s="85">
        <f>SUM(C207)</f>
        <v>0</v>
      </c>
      <c r="D206" s="87">
        <f t="shared" si="1"/>
        <v>0</v>
      </c>
      <c r="E206" s="91"/>
    </row>
    <row r="207" spans="1:5" x14ac:dyDescent="0.2">
      <c r="A207" s="104">
        <v>5541</v>
      </c>
      <c r="B207" s="91" t="s">
        <v>386</v>
      </c>
      <c r="C207" s="85">
        <v>0</v>
      </c>
      <c r="D207" s="87">
        <f t="shared" si="1"/>
        <v>0</v>
      </c>
      <c r="E207" s="91"/>
    </row>
    <row r="208" spans="1:5" x14ac:dyDescent="0.2">
      <c r="A208" s="104">
        <v>5550</v>
      </c>
      <c r="B208" s="91" t="s">
        <v>387</v>
      </c>
      <c r="C208" s="85">
        <f>C209</f>
        <v>0</v>
      </c>
      <c r="D208" s="87">
        <f t="shared" si="1"/>
        <v>0</v>
      </c>
      <c r="E208" s="91"/>
    </row>
    <row r="209" spans="1:5" x14ac:dyDescent="0.2">
      <c r="A209" s="104">
        <v>5551</v>
      </c>
      <c r="B209" s="91" t="s">
        <v>387</v>
      </c>
      <c r="C209" s="85">
        <v>0</v>
      </c>
      <c r="D209" s="87">
        <f t="shared" si="1"/>
        <v>0</v>
      </c>
      <c r="E209" s="91"/>
    </row>
    <row r="210" spans="1:5" x14ac:dyDescent="0.2">
      <c r="A210" s="104">
        <v>5590</v>
      </c>
      <c r="B210" s="91" t="s">
        <v>388</v>
      </c>
      <c r="C210" s="85">
        <f>SUM(C211:C219)</f>
        <v>1964.71</v>
      </c>
      <c r="D210" s="87">
        <f t="shared" si="1"/>
        <v>7.2778013816012103E-6</v>
      </c>
      <c r="E210" s="91"/>
    </row>
    <row r="211" spans="1:5" x14ac:dyDescent="0.2">
      <c r="A211" s="104">
        <v>5591</v>
      </c>
      <c r="B211" s="91" t="s">
        <v>389</v>
      </c>
      <c r="C211" s="85">
        <v>0</v>
      </c>
      <c r="D211" s="87">
        <f t="shared" si="1"/>
        <v>0</v>
      </c>
      <c r="E211" s="91"/>
    </row>
    <row r="212" spans="1:5" x14ac:dyDescent="0.2">
      <c r="A212" s="104">
        <v>5592</v>
      </c>
      <c r="B212" s="91" t="s">
        <v>390</v>
      </c>
      <c r="C212" s="85">
        <v>0</v>
      </c>
      <c r="D212" s="87">
        <f t="shared" si="1"/>
        <v>0</v>
      </c>
      <c r="E212" s="91"/>
    </row>
    <row r="213" spans="1:5" x14ac:dyDescent="0.2">
      <c r="A213" s="104">
        <v>5593</v>
      </c>
      <c r="B213" s="91" t="s">
        <v>391</v>
      </c>
      <c r="C213" s="85">
        <v>0</v>
      </c>
      <c r="D213" s="87">
        <f t="shared" si="1"/>
        <v>0</v>
      </c>
      <c r="E213" s="91"/>
    </row>
    <row r="214" spans="1:5" x14ac:dyDescent="0.2">
      <c r="A214" s="104">
        <v>5594</v>
      </c>
      <c r="B214" s="91" t="s">
        <v>447</v>
      </c>
      <c r="C214" s="85">
        <v>0</v>
      </c>
      <c r="D214" s="87">
        <f t="shared" si="1"/>
        <v>0</v>
      </c>
      <c r="E214" s="91"/>
    </row>
    <row r="215" spans="1:5" x14ac:dyDescent="0.2">
      <c r="A215" s="104">
        <v>5595</v>
      </c>
      <c r="B215" s="91" t="s">
        <v>393</v>
      </c>
      <c r="C215" s="85">
        <v>0</v>
      </c>
      <c r="D215" s="87">
        <f t="shared" si="1"/>
        <v>0</v>
      </c>
      <c r="E215" s="91"/>
    </row>
    <row r="216" spans="1:5" x14ac:dyDescent="0.2">
      <c r="A216" s="104">
        <v>5596</v>
      </c>
      <c r="B216" s="91" t="s">
        <v>286</v>
      </c>
      <c r="C216" s="85">
        <v>0</v>
      </c>
      <c r="D216" s="87">
        <f t="shared" si="1"/>
        <v>0</v>
      </c>
      <c r="E216" s="91"/>
    </row>
    <row r="217" spans="1:5" x14ac:dyDescent="0.2">
      <c r="A217" s="104">
        <v>5597</v>
      </c>
      <c r="B217" s="91" t="s">
        <v>394</v>
      </c>
      <c r="C217" s="85">
        <v>0</v>
      </c>
      <c r="D217" s="87">
        <f t="shared" si="1"/>
        <v>0</v>
      </c>
      <c r="E217" s="91"/>
    </row>
    <row r="218" spans="1:5" x14ac:dyDescent="0.2">
      <c r="A218" s="104">
        <v>5598</v>
      </c>
      <c r="B218" s="91" t="s">
        <v>448</v>
      </c>
      <c r="C218" s="85">
        <v>0</v>
      </c>
      <c r="D218" s="87">
        <f t="shared" si="1"/>
        <v>0</v>
      </c>
      <c r="E218" s="91"/>
    </row>
    <row r="219" spans="1:5" x14ac:dyDescent="0.2">
      <c r="A219" s="104">
        <v>5599</v>
      </c>
      <c r="B219" s="91" t="s">
        <v>395</v>
      </c>
      <c r="C219" s="85">
        <v>1964.71</v>
      </c>
      <c r="D219" s="87">
        <f t="shared" si="1"/>
        <v>7.2778013816012103E-6</v>
      </c>
      <c r="E219" s="91"/>
    </row>
    <row r="220" spans="1:5" x14ac:dyDescent="0.2">
      <c r="A220" s="104">
        <v>5600</v>
      </c>
      <c r="B220" s="91" t="s">
        <v>43</v>
      </c>
      <c r="C220" s="85">
        <f>C221</f>
        <v>700981.22</v>
      </c>
      <c r="D220" s="87">
        <f t="shared" si="1"/>
        <v>2.5966183769576688E-3</v>
      </c>
      <c r="E220" s="91"/>
    </row>
    <row r="221" spans="1:5" x14ac:dyDescent="0.2">
      <c r="A221" s="104">
        <v>5610</v>
      </c>
      <c r="B221" s="91" t="s">
        <v>396</v>
      </c>
      <c r="C221" s="85">
        <f>C222</f>
        <v>700981.22</v>
      </c>
      <c r="D221" s="87">
        <f t="shared" si="1"/>
        <v>2.5966183769576688E-3</v>
      </c>
      <c r="E221" s="91"/>
    </row>
    <row r="222" spans="1:5" x14ac:dyDescent="0.2">
      <c r="A222" s="104">
        <v>5611</v>
      </c>
      <c r="B222" s="91" t="s">
        <v>397</v>
      </c>
      <c r="C222" s="85">
        <v>700981.22</v>
      </c>
      <c r="D222" s="87">
        <f t="shared" si="1"/>
        <v>2.5966183769576688E-3</v>
      </c>
      <c r="E222" s="91"/>
    </row>
    <row r="224" spans="1:5" x14ac:dyDescent="0.2">
      <c r="B224" s="15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pageMargins left="0.47244094488188981" right="0.51181102362204722" top="0.74803149606299213" bottom="0.74803149606299213" header="0.31496062992125984" footer="0.31496062992125984"/>
  <pageSetup orientation="landscape" r:id="rId1"/>
  <headerFooter>
    <oddFooter>&amp;C&amp;8Página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E31"/>
  <sheetViews>
    <sheetView showGridLines="0" workbookViewId="0">
      <selection activeCell="C10" sqref="C10"/>
    </sheetView>
  </sheetViews>
  <sheetFormatPr baseColWidth="10" defaultColWidth="9.109375" defaultRowHeight="10.199999999999999" x14ac:dyDescent="0.2"/>
  <cols>
    <col min="1" max="1" width="10" style="17" customWidth="1"/>
    <col min="2" max="2" width="48.109375" style="17" customWidth="1"/>
    <col min="3" max="3" width="17.44140625" style="17" customWidth="1"/>
    <col min="4" max="4" width="15.44140625" style="17" customWidth="1"/>
    <col min="5" max="5" width="11.6640625" style="17" customWidth="1"/>
    <col min="6" max="16384" width="9.109375" style="17"/>
  </cols>
  <sheetData>
    <row r="1" spans="1:5" ht="18.899999999999999" customHeight="1" x14ac:dyDescent="0.2">
      <c r="A1" s="177" t="s">
        <v>696</v>
      </c>
      <c r="B1" s="177"/>
      <c r="C1" s="177"/>
      <c r="D1" s="148" t="s">
        <v>527</v>
      </c>
      <c r="E1" s="149">
        <v>2022</v>
      </c>
    </row>
    <row r="2" spans="1:5" ht="18.899999999999999" customHeight="1" x14ac:dyDescent="0.2">
      <c r="A2" s="178" t="s">
        <v>700</v>
      </c>
      <c r="B2" s="178"/>
      <c r="C2" s="178"/>
      <c r="D2" s="150"/>
      <c r="E2" s="151"/>
    </row>
    <row r="3" spans="1:5" ht="18.899999999999999" customHeight="1" x14ac:dyDescent="0.2">
      <c r="A3" s="178" t="s">
        <v>701</v>
      </c>
      <c r="B3" s="178"/>
      <c r="C3" s="178"/>
      <c r="D3" s="150"/>
      <c r="E3" s="151"/>
    </row>
    <row r="4" spans="1:5" ht="18.899999999999999" customHeight="1" x14ac:dyDescent="0.2">
      <c r="A4" s="179" t="s">
        <v>703</v>
      </c>
      <c r="B4" s="179"/>
      <c r="C4" s="179"/>
      <c r="D4" s="148" t="s">
        <v>528</v>
      </c>
      <c r="E4" s="149" t="s">
        <v>530</v>
      </c>
    </row>
    <row r="5" spans="1:5" ht="18.899999999999999" customHeight="1" x14ac:dyDescent="0.2">
      <c r="A5" s="179" t="s">
        <v>630</v>
      </c>
      <c r="B5" s="179"/>
      <c r="C5" s="179"/>
      <c r="D5" s="148" t="s">
        <v>529</v>
      </c>
      <c r="E5" s="149">
        <v>4</v>
      </c>
    </row>
    <row r="6" spans="1:5" x14ac:dyDescent="0.2">
      <c r="A6" s="18" t="s">
        <v>126</v>
      </c>
      <c r="B6" s="19"/>
      <c r="C6" s="19"/>
      <c r="D6" s="19"/>
      <c r="E6" s="19"/>
    </row>
    <row r="8" spans="1:5" x14ac:dyDescent="0.2">
      <c r="A8" s="19" t="s">
        <v>113</v>
      </c>
      <c r="B8" s="19"/>
      <c r="C8" s="19"/>
      <c r="D8" s="19"/>
      <c r="E8" s="19"/>
    </row>
    <row r="9" spans="1:5" x14ac:dyDescent="0.2">
      <c r="A9" s="20" t="s">
        <v>94</v>
      </c>
      <c r="B9" s="20" t="s">
        <v>91</v>
      </c>
      <c r="C9" s="20" t="s">
        <v>92</v>
      </c>
      <c r="D9" s="20" t="s">
        <v>93</v>
      </c>
      <c r="E9" s="20" t="s">
        <v>95</v>
      </c>
    </row>
    <row r="10" spans="1:5" x14ac:dyDescent="0.2">
      <c r="A10" s="117">
        <v>3110</v>
      </c>
      <c r="B10" s="116" t="s">
        <v>265</v>
      </c>
      <c r="C10" s="130">
        <v>275141859.58999997</v>
      </c>
      <c r="D10" s="116"/>
      <c r="E10" s="116"/>
    </row>
    <row r="11" spans="1:5" x14ac:dyDescent="0.2">
      <c r="A11" s="117">
        <v>3120</v>
      </c>
      <c r="B11" s="116" t="s">
        <v>398</v>
      </c>
      <c r="C11" s="130">
        <v>2072228.54</v>
      </c>
      <c r="D11" s="116"/>
      <c r="E11" s="116"/>
    </row>
    <row r="12" spans="1:5" x14ac:dyDescent="0.2">
      <c r="A12" s="117">
        <v>3130</v>
      </c>
      <c r="B12" s="116" t="s">
        <v>399</v>
      </c>
      <c r="C12" s="130">
        <v>0</v>
      </c>
      <c r="D12" s="116"/>
      <c r="E12" s="116"/>
    </row>
    <row r="14" spans="1:5" x14ac:dyDescent="0.2">
      <c r="A14" s="19" t="s">
        <v>114</v>
      </c>
      <c r="B14" s="19"/>
      <c r="C14" s="19"/>
      <c r="D14" s="19"/>
      <c r="E14" s="19"/>
    </row>
    <row r="15" spans="1:5" x14ac:dyDescent="0.2">
      <c r="A15" s="20" t="s">
        <v>94</v>
      </c>
      <c r="B15" s="20" t="s">
        <v>91</v>
      </c>
      <c r="C15" s="20" t="s">
        <v>92</v>
      </c>
      <c r="D15" s="20" t="s">
        <v>400</v>
      </c>
      <c r="E15" s="20"/>
    </row>
    <row r="16" spans="1:5" x14ac:dyDescent="0.2">
      <c r="A16" s="117">
        <v>3210</v>
      </c>
      <c r="B16" s="116" t="s">
        <v>401</v>
      </c>
      <c r="C16" s="130">
        <v>47862996.340000004</v>
      </c>
      <c r="D16" s="116"/>
      <c r="E16" s="116"/>
    </row>
    <row r="17" spans="1:5" x14ac:dyDescent="0.2">
      <c r="A17" s="117">
        <v>3220</v>
      </c>
      <c r="B17" s="116" t="s">
        <v>402</v>
      </c>
      <c r="C17" s="130">
        <v>318681013.91000003</v>
      </c>
      <c r="D17" s="116"/>
      <c r="E17" s="116"/>
    </row>
    <row r="18" spans="1:5" x14ac:dyDescent="0.2">
      <c r="A18" s="117">
        <v>3230</v>
      </c>
      <c r="B18" s="116" t="s">
        <v>403</v>
      </c>
      <c r="C18" s="130">
        <f>SUM(C19:C22)</f>
        <v>5474</v>
      </c>
      <c r="D18" s="116"/>
      <c r="E18" s="116"/>
    </row>
    <row r="19" spans="1:5" x14ac:dyDescent="0.2">
      <c r="A19" s="117">
        <v>3231</v>
      </c>
      <c r="B19" s="116" t="s">
        <v>404</v>
      </c>
      <c r="C19" s="130">
        <v>5474</v>
      </c>
      <c r="D19" s="116"/>
      <c r="E19" s="116"/>
    </row>
    <row r="20" spans="1:5" x14ac:dyDescent="0.2">
      <c r="A20" s="117">
        <v>3232</v>
      </c>
      <c r="B20" s="116" t="s">
        <v>405</v>
      </c>
      <c r="C20" s="130">
        <v>0</v>
      </c>
      <c r="D20" s="116"/>
      <c r="E20" s="116"/>
    </row>
    <row r="21" spans="1:5" x14ac:dyDescent="0.2">
      <c r="A21" s="117">
        <v>3233</v>
      </c>
      <c r="B21" s="116" t="s">
        <v>406</v>
      </c>
      <c r="C21" s="130">
        <v>0</v>
      </c>
      <c r="D21" s="116"/>
      <c r="E21" s="116"/>
    </row>
    <row r="22" spans="1:5" x14ac:dyDescent="0.2">
      <c r="A22" s="117">
        <v>3239</v>
      </c>
      <c r="B22" s="116" t="s">
        <v>407</v>
      </c>
      <c r="C22" s="130">
        <v>0</v>
      </c>
      <c r="D22" s="116"/>
      <c r="E22" s="116"/>
    </row>
    <row r="23" spans="1:5" x14ac:dyDescent="0.2">
      <c r="A23" s="117">
        <v>3240</v>
      </c>
      <c r="B23" s="116" t="s">
        <v>408</v>
      </c>
      <c r="C23" s="130">
        <f>SUM(C24:C26)</f>
        <v>0</v>
      </c>
      <c r="D23" s="116"/>
      <c r="E23" s="116"/>
    </row>
    <row r="24" spans="1:5" x14ac:dyDescent="0.2">
      <c r="A24" s="117">
        <v>3241</v>
      </c>
      <c r="B24" s="116" t="s">
        <v>409</v>
      </c>
      <c r="C24" s="130">
        <v>0</v>
      </c>
      <c r="D24" s="116"/>
      <c r="E24" s="116"/>
    </row>
    <row r="25" spans="1:5" x14ac:dyDescent="0.2">
      <c r="A25" s="117">
        <v>3242</v>
      </c>
      <c r="B25" s="116" t="s">
        <v>410</v>
      </c>
      <c r="C25" s="130">
        <v>0</v>
      </c>
      <c r="D25" s="116"/>
      <c r="E25" s="116"/>
    </row>
    <row r="26" spans="1:5" x14ac:dyDescent="0.2">
      <c r="A26" s="117">
        <v>3243</v>
      </c>
      <c r="B26" s="116" t="s">
        <v>411</v>
      </c>
      <c r="C26" s="130">
        <v>0</v>
      </c>
      <c r="D26" s="116"/>
      <c r="E26" s="116"/>
    </row>
    <row r="27" spans="1:5" x14ac:dyDescent="0.2">
      <c r="A27" s="117">
        <v>3250</v>
      </c>
      <c r="B27" s="116" t="s">
        <v>412</v>
      </c>
      <c r="C27" s="130">
        <f>SUM(C28:C29)</f>
        <v>0</v>
      </c>
      <c r="D27" s="116"/>
      <c r="E27" s="116"/>
    </row>
    <row r="28" spans="1:5" x14ac:dyDescent="0.2">
      <c r="A28" s="117">
        <v>3251</v>
      </c>
      <c r="B28" s="116" t="s">
        <v>413</v>
      </c>
      <c r="C28" s="130">
        <v>0</v>
      </c>
      <c r="D28" s="116"/>
      <c r="E28" s="116"/>
    </row>
    <row r="29" spans="1:5" x14ac:dyDescent="0.2">
      <c r="A29" s="117">
        <v>3252</v>
      </c>
      <c r="B29" s="116" t="s">
        <v>414</v>
      </c>
      <c r="C29" s="130">
        <v>0</v>
      </c>
      <c r="D29" s="116"/>
      <c r="E29" s="116"/>
    </row>
    <row r="31" spans="1:5" x14ac:dyDescent="0.2">
      <c r="B31" s="17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E128"/>
  <sheetViews>
    <sheetView showGridLines="0" zoomScale="115" zoomScaleNormal="115" workbookViewId="0">
      <selection activeCell="D128" sqref="D128"/>
    </sheetView>
  </sheetViews>
  <sheetFormatPr baseColWidth="10" defaultColWidth="9.109375" defaultRowHeight="10.199999999999999" x14ac:dyDescent="0.2"/>
  <cols>
    <col min="1" max="1" width="10" style="17" customWidth="1"/>
    <col min="2" max="2" width="63.44140625" style="17" bestFit="1" customWidth="1"/>
    <col min="3" max="3" width="15.33203125" style="17" bestFit="1" customWidth="1"/>
    <col min="4" max="4" width="16.44140625" style="17" bestFit="1" customWidth="1"/>
    <col min="5" max="5" width="19.109375" style="17" customWidth="1"/>
    <col min="6" max="16384" width="9.109375" style="17"/>
  </cols>
  <sheetData>
    <row r="1" spans="1:5" s="21" customFormat="1" ht="18.899999999999999" customHeight="1" x14ac:dyDescent="0.3">
      <c r="A1" s="177" t="s">
        <v>696</v>
      </c>
      <c r="B1" s="177"/>
      <c r="C1" s="177"/>
      <c r="D1" s="152" t="s">
        <v>527</v>
      </c>
      <c r="E1" s="153">
        <v>2022</v>
      </c>
    </row>
    <row r="2" spans="1:5" s="21" customFormat="1" ht="18.899999999999999" customHeight="1" x14ac:dyDescent="0.3">
      <c r="A2" s="178" t="s">
        <v>700</v>
      </c>
      <c r="B2" s="178"/>
      <c r="C2" s="178"/>
      <c r="D2" s="152"/>
      <c r="E2" s="153"/>
    </row>
    <row r="3" spans="1:5" s="21" customFormat="1" ht="18.899999999999999" customHeight="1" x14ac:dyDescent="0.3">
      <c r="A3" s="178" t="s">
        <v>701</v>
      </c>
      <c r="B3" s="178"/>
      <c r="C3" s="178"/>
      <c r="D3" s="152"/>
      <c r="E3" s="153"/>
    </row>
    <row r="4" spans="1:5" s="21" customFormat="1" ht="18.899999999999999" customHeight="1" x14ac:dyDescent="0.3">
      <c r="A4" s="179" t="s">
        <v>704</v>
      </c>
      <c r="B4" s="179"/>
      <c r="C4" s="179"/>
      <c r="D4" s="152" t="s">
        <v>528</v>
      </c>
      <c r="E4" s="153" t="s">
        <v>530</v>
      </c>
    </row>
    <row r="5" spans="1:5" s="21" customFormat="1" ht="18.899999999999999" customHeight="1" x14ac:dyDescent="0.3">
      <c r="A5" s="179" t="s">
        <v>630</v>
      </c>
      <c r="B5" s="179"/>
      <c r="C5" s="179"/>
      <c r="D5" s="152" t="s">
        <v>529</v>
      </c>
      <c r="E5" s="153">
        <v>4</v>
      </c>
    </row>
    <row r="6" spans="1:5" x14ac:dyDescent="0.2">
      <c r="A6" s="18" t="s">
        <v>126</v>
      </c>
      <c r="B6" s="19"/>
      <c r="C6" s="19"/>
      <c r="D6" s="19"/>
      <c r="E6" s="19"/>
    </row>
    <row r="8" spans="1:5" x14ac:dyDescent="0.2">
      <c r="A8" s="19" t="s">
        <v>115</v>
      </c>
      <c r="B8" s="19"/>
      <c r="C8" s="19"/>
      <c r="D8" s="19"/>
      <c r="E8" s="19"/>
    </row>
    <row r="9" spans="1:5" x14ac:dyDescent="0.2">
      <c r="A9" s="20" t="s">
        <v>94</v>
      </c>
      <c r="B9" s="20" t="s">
        <v>564</v>
      </c>
      <c r="C9" s="65">
        <v>2022</v>
      </c>
      <c r="D9" s="65">
        <v>2021</v>
      </c>
      <c r="E9" s="20"/>
    </row>
    <row r="10" spans="1:5" x14ac:dyDescent="0.2">
      <c r="A10" s="117">
        <v>1111</v>
      </c>
      <c r="B10" s="116" t="s">
        <v>415</v>
      </c>
      <c r="C10" s="130">
        <v>1786463.52</v>
      </c>
      <c r="D10" s="130">
        <v>965087.99</v>
      </c>
      <c r="E10" s="116"/>
    </row>
    <row r="11" spans="1:5" x14ac:dyDescent="0.2">
      <c r="A11" s="117">
        <v>1112</v>
      </c>
      <c r="B11" s="116" t="s">
        <v>416</v>
      </c>
      <c r="C11" s="130">
        <v>8566915.1099999994</v>
      </c>
      <c r="D11" s="130">
        <v>8592579.7899999991</v>
      </c>
      <c r="E11" s="116"/>
    </row>
    <row r="12" spans="1:5" x14ac:dyDescent="0.2">
      <c r="A12" s="117">
        <v>1113</v>
      </c>
      <c r="B12" s="116" t="s">
        <v>417</v>
      </c>
      <c r="C12" s="130">
        <v>3553854.04</v>
      </c>
      <c r="D12" s="130">
        <v>1499553.28</v>
      </c>
      <c r="E12" s="116"/>
    </row>
    <row r="13" spans="1:5" x14ac:dyDescent="0.2">
      <c r="A13" s="117">
        <v>1114</v>
      </c>
      <c r="B13" s="116" t="s">
        <v>127</v>
      </c>
      <c r="C13" s="130">
        <v>221290240.41</v>
      </c>
      <c r="D13" s="130">
        <v>196887305.38999999</v>
      </c>
      <c r="E13" s="116"/>
    </row>
    <row r="14" spans="1:5" x14ac:dyDescent="0.2">
      <c r="A14" s="117">
        <v>1115</v>
      </c>
      <c r="B14" s="116" t="s">
        <v>128</v>
      </c>
      <c r="C14" s="130">
        <v>0</v>
      </c>
      <c r="D14" s="130">
        <v>0</v>
      </c>
      <c r="E14" s="116"/>
    </row>
    <row r="15" spans="1:5" x14ac:dyDescent="0.2">
      <c r="A15" s="117">
        <v>1116</v>
      </c>
      <c r="B15" s="116" t="s">
        <v>418</v>
      </c>
      <c r="C15" s="130">
        <v>0</v>
      </c>
      <c r="D15" s="130">
        <v>0</v>
      </c>
      <c r="E15" s="116"/>
    </row>
    <row r="16" spans="1:5" x14ac:dyDescent="0.2">
      <c r="A16" s="117">
        <v>1119</v>
      </c>
      <c r="B16" s="116" t="s">
        <v>419</v>
      </c>
      <c r="C16" s="130">
        <v>0</v>
      </c>
      <c r="D16" s="130">
        <v>0</v>
      </c>
      <c r="E16" s="116"/>
    </row>
    <row r="17" spans="1:5" x14ac:dyDescent="0.2">
      <c r="A17" s="120">
        <v>1110</v>
      </c>
      <c r="B17" s="112" t="s">
        <v>542</v>
      </c>
      <c r="C17" s="113">
        <f>SUM(C10:C16)</f>
        <v>235197473.07999998</v>
      </c>
      <c r="D17" s="113">
        <f>SUM(D10:D16)</f>
        <v>207944526.44999999</v>
      </c>
      <c r="E17" s="116"/>
    </row>
    <row r="20" spans="1:5" x14ac:dyDescent="0.2">
      <c r="A20" s="19" t="s">
        <v>116</v>
      </c>
      <c r="B20" s="19"/>
      <c r="C20" s="19"/>
      <c r="D20" s="19"/>
    </row>
    <row r="21" spans="1:5" x14ac:dyDescent="0.2">
      <c r="A21" s="20" t="s">
        <v>94</v>
      </c>
      <c r="B21" s="20" t="s">
        <v>564</v>
      </c>
      <c r="C21" s="69" t="s">
        <v>563</v>
      </c>
      <c r="D21" s="69" t="s">
        <v>119</v>
      </c>
    </row>
    <row r="22" spans="1:5" x14ac:dyDescent="0.2">
      <c r="A22" s="120">
        <v>1230</v>
      </c>
      <c r="B22" s="112" t="s">
        <v>160</v>
      </c>
      <c r="C22" s="113">
        <f>SUM(C23:C29)</f>
        <v>35658478.120000005</v>
      </c>
      <c r="D22" s="113">
        <f>SUM(D23:D29)</f>
        <v>35714130.280000001</v>
      </c>
    </row>
    <row r="23" spans="1:5" x14ac:dyDescent="0.2">
      <c r="A23" s="117">
        <v>1231</v>
      </c>
      <c r="B23" s="116" t="s">
        <v>161</v>
      </c>
      <c r="C23" s="130">
        <v>0</v>
      </c>
      <c r="D23" s="130">
        <v>0</v>
      </c>
    </row>
    <row r="24" spans="1:5" x14ac:dyDescent="0.2">
      <c r="A24" s="117">
        <v>1232</v>
      </c>
      <c r="B24" s="116" t="s">
        <v>162</v>
      </c>
      <c r="C24" s="130">
        <v>0</v>
      </c>
      <c r="D24" s="130">
        <v>0</v>
      </c>
    </row>
    <row r="25" spans="1:5" x14ac:dyDescent="0.2">
      <c r="A25" s="117">
        <v>1233</v>
      </c>
      <c r="B25" s="116" t="s">
        <v>163</v>
      </c>
      <c r="C25" s="130">
        <v>0</v>
      </c>
      <c r="D25" s="130">
        <v>0</v>
      </c>
    </row>
    <row r="26" spans="1:5" x14ac:dyDescent="0.2">
      <c r="A26" s="117">
        <v>1234</v>
      </c>
      <c r="B26" s="116" t="s">
        <v>164</v>
      </c>
      <c r="C26" s="130">
        <v>0</v>
      </c>
      <c r="D26" s="130">
        <v>0</v>
      </c>
    </row>
    <row r="27" spans="1:5" x14ac:dyDescent="0.2">
      <c r="A27" s="117">
        <v>1235</v>
      </c>
      <c r="B27" s="116" t="s">
        <v>165</v>
      </c>
      <c r="C27" s="130">
        <v>19973145.170000002</v>
      </c>
      <c r="D27" s="130">
        <v>19973145.170000002</v>
      </c>
    </row>
    <row r="28" spans="1:5" x14ac:dyDescent="0.2">
      <c r="A28" s="117">
        <v>1236</v>
      </c>
      <c r="B28" s="116" t="s">
        <v>166</v>
      </c>
      <c r="C28" s="130">
        <v>14356259.25</v>
      </c>
      <c r="D28" s="130">
        <v>14411911.41</v>
      </c>
    </row>
    <row r="29" spans="1:5" x14ac:dyDescent="0.2">
      <c r="A29" s="117">
        <v>1239</v>
      </c>
      <c r="B29" s="116" t="s">
        <v>167</v>
      </c>
      <c r="C29" s="130">
        <v>1329073.7</v>
      </c>
      <c r="D29" s="130">
        <v>1329073.7</v>
      </c>
    </row>
    <row r="30" spans="1:5" x14ac:dyDescent="0.2">
      <c r="A30" s="120">
        <v>1240</v>
      </c>
      <c r="B30" s="112" t="s">
        <v>168</v>
      </c>
      <c r="C30" s="113">
        <f>SUM(C31:C38)</f>
        <v>7635420.6000000006</v>
      </c>
      <c r="D30" s="113">
        <f>SUM(D31:D38)</f>
        <v>7662116.6800000006</v>
      </c>
    </row>
    <row r="31" spans="1:5" x14ac:dyDescent="0.2">
      <c r="A31" s="117">
        <v>1241</v>
      </c>
      <c r="B31" s="116" t="s">
        <v>169</v>
      </c>
      <c r="C31" s="130">
        <v>3636707.51</v>
      </c>
      <c r="D31" s="130">
        <v>3659604.59</v>
      </c>
    </row>
    <row r="32" spans="1:5" x14ac:dyDescent="0.2">
      <c r="A32" s="117">
        <v>1242</v>
      </c>
      <c r="B32" s="116" t="s">
        <v>170</v>
      </c>
      <c r="C32" s="130">
        <v>49248.92</v>
      </c>
      <c r="D32" s="130">
        <v>53047.92</v>
      </c>
    </row>
    <row r="33" spans="1:5" x14ac:dyDescent="0.2">
      <c r="A33" s="117">
        <v>1243</v>
      </c>
      <c r="B33" s="116" t="s">
        <v>171</v>
      </c>
      <c r="C33" s="130">
        <v>24391.72</v>
      </c>
      <c r="D33" s="130">
        <v>24391.72</v>
      </c>
    </row>
    <row r="34" spans="1:5" x14ac:dyDescent="0.2">
      <c r="A34" s="117">
        <v>1244</v>
      </c>
      <c r="B34" s="116" t="s">
        <v>172</v>
      </c>
      <c r="C34" s="130">
        <v>3229039.66</v>
      </c>
      <c r="D34" s="130">
        <v>3229039.66</v>
      </c>
    </row>
    <row r="35" spans="1:5" x14ac:dyDescent="0.2">
      <c r="A35" s="117">
        <v>1245</v>
      </c>
      <c r="B35" s="116" t="s">
        <v>173</v>
      </c>
      <c r="C35" s="130">
        <v>0</v>
      </c>
      <c r="D35" s="130">
        <v>0</v>
      </c>
    </row>
    <row r="36" spans="1:5" x14ac:dyDescent="0.2">
      <c r="A36" s="117">
        <v>1246</v>
      </c>
      <c r="B36" s="116" t="s">
        <v>174</v>
      </c>
      <c r="C36" s="130">
        <v>696032.79</v>
      </c>
      <c r="D36" s="130">
        <v>696032.79</v>
      </c>
    </row>
    <row r="37" spans="1:5" x14ac:dyDescent="0.2">
      <c r="A37" s="117">
        <v>1247</v>
      </c>
      <c r="B37" s="116" t="s">
        <v>175</v>
      </c>
      <c r="C37" s="130">
        <v>0</v>
      </c>
      <c r="D37" s="130">
        <v>0</v>
      </c>
    </row>
    <row r="38" spans="1:5" x14ac:dyDescent="0.2">
      <c r="A38" s="117">
        <v>1248</v>
      </c>
      <c r="B38" s="116" t="s">
        <v>176</v>
      </c>
      <c r="C38" s="130">
        <v>0</v>
      </c>
      <c r="D38" s="130">
        <v>0</v>
      </c>
    </row>
    <row r="39" spans="1:5" x14ac:dyDescent="0.2">
      <c r="A39" s="120">
        <v>1250</v>
      </c>
      <c r="B39" s="112" t="s">
        <v>177</v>
      </c>
      <c r="C39" s="113">
        <f>SUM(C40:C44)</f>
        <v>336550.56</v>
      </c>
      <c r="D39" s="113">
        <f>SUM(D40:D44)</f>
        <v>336550.56</v>
      </c>
      <c r="E39" s="66"/>
    </row>
    <row r="40" spans="1:5" x14ac:dyDescent="0.2">
      <c r="A40" s="117">
        <v>1251</v>
      </c>
      <c r="B40" s="116" t="s">
        <v>178</v>
      </c>
      <c r="C40" s="130">
        <v>241550.56</v>
      </c>
      <c r="D40" s="130">
        <v>241550.56</v>
      </c>
    </row>
    <row r="41" spans="1:5" x14ac:dyDescent="0.2">
      <c r="A41" s="117">
        <v>1252</v>
      </c>
      <c r="B41" s="116" t="s">
        <v>179</v>
      </c>
      <c r="C41" s="130">
        <v>0</v>
      </c>
      <c r="D41" s="130">
        <v>0</v>
      </c>
    </row>
    <row r="42" spans="1:5" x14ac:dyDescent="0.2">
      <c r="A42" s="117">
        <v>1253</v>
      </c>
      <c r="B42" s="116" t="s">
        <v>180</v>
      </c>
      <c r="C42" s="130">
        <v>0</v>
      </c>
      <c r="D42" s="130">
        <v>0</v>
      </c>
    </row>
    <row r="43" spans="1:5" x14ac:dyDescent="0.2">
      <c r="A43" s="117">
        <v>1254</v>
      </c>
      <c r="B43" s="116" t="s">
        <v>181</v>
      </c>
      <c r="C43" s="130">
        <v>95000</v>
      </c>
      <c r="D43" s="130">
        <v>95000</v>
      </c>
    </row>
    <row r="44" spans="1:5" x14ac:dyDescent="0.2">
      <c r="A44" s="117">
        <v>1259</v>
      </c>
      <c r="B44" s="116" t="s">
        <v>182</v>
      </c>
      <c r="C44" s="130">
        <v>0</v>
      </c>
      <c r="D44" s="130">
        <v>0</v>
      </c>
    </row>
    <row r="45" spans="1:5" x14ac:dyDescent="0.2">
      <c r="A45" s="116"/>
      <c r="B45" s="123" t="s">
        <v>543</v>
      </c>
      <c r="C45" s="113">
        <f>C22+C30+C39</f>
        <v>43630449.280000009</v>
      </c>
      <c r="D45" s="113">
        <f>D22+D30+D39</f>
        <v>43712797.520000003</v>
      </c>
    </row>
    <row r="47" spans="1:5" x14ac:dyDescent="0.2">
      <c r="A47" s="19" t="s">
        <v>124</v>
      </c>
      <c r="B47" s="19"/>
      <c r="C47" s="19"/>
      <c r="D47" s="19"/>
      <c r="E47" s="19"/>
    </row>
    <row r="48" spans="1:5" x14ac:dyDescent="0.2">
      <c r="A48" s="20" t="s">
        <v>94</v>
      </c>
      <c r="B48" s="20" t="s">
        <v>564</v>
      </c>
      <c r="C48" s="65">
        <v>2022</v>
      </c>
      <c r="D48" s="65">
        <v>2021</v>
      </c>
      <c r="E48" s="20"/>
    </row>
    <row r="49" spans="1:5" x14ac:dyDescent="0.2">
      <c r="A49" s="120">
        <v>3210</v>
      </c>
      <c r="B49" s="112" t="s">
        <v>544</v>
      </c>
      <c r="C49" s="113">
        <v>47862996.340000004</v>
      </c>
      <c r="D49" s="113">
        <v>35048912.799999997</v>
      </c>
      <c r="E49" s="116"/>
    </row>
    <row r="50" spans="1:5" x14ac:dyDescent="0.2">
      <c r="A50" s="117"/>
      <c r="B50" s="123" t="s">
        <v>532</v>
      </c>
      <c r="C50" s="113">
        <v>44874376.280000001</v>
      </c>
      <c r="D50" s="113">
        <v>5743065.4100000001</v>
      </c>
      <c r="E50" s="116"/>
    </row>
    <row r="51" spans="1:5" x14ac:dyDescent="0.2">
      <c r="A51" s="103">
        <v>5100</v>
      </c>
      <c r="B51" s="88" t="s">
        <v>290</v>
      </c>
      <c r="C51" s="105">
        <f>SUM(C52:C52)</f>
        <v>0</v>
      </c>
      <c r="D51" s="105">
        <f>SUM(D52:D52)</f>
        <v>0</v>
      </c>
      <c r="E51" s="116"/>
    </row>
    <row r="52" spans="1:5" x14ac:dyDescent="0.2">
      <c r="A52" s="92">
        <v>5130</v>
      </c>
      <c r="B52" s="72" t="s">
        <v>565</v>
      </c>
      <c r="C52" s="101">
        <v>0</v>
      </c>
      <c r="D52" s="101">
        <v>0</v>
      </c>
      <c r="E52" s="116"/>
    </row>
    <row r="53" spans="1:5" x14ac:dyDescent="0.2">
      <c r="A53" s="120">
        <v>5400</v>
      </c>
      <c r="B53" s="112" t="s">
        <v>355</v>
      </c>
      <c r="C53" s="113">
        <f>C54+C56+C58+C60+C62</f>
        <v>0</v>
      </c>
      <c r="D53" s="113">
        <f>D54+D56+D58+D60+D62</f>
        <v>0</v>
      </c>
      <c r="E53" s="116"/>
    </row>
    <row r="54" spans="1:5" x14ac:dyDescent="0.2">
      <c r="A54" s="117">
        <v>5410</v>
      </c>
      <c r="B54" s="116" t="s">
        <v>533</v>
      </c>
      <c r="C54" s="130">
        <f>C55</f>
        <v>0</v>
      </c>
      <c r="D54" s="130">
        <f>D55</f>
        <v>0</v>
      </c>
      <c r="E54" s="116"/>
    </row>
    <row r="55" spans="1:5" x14ac:dyDescent="0.2">
      <c r="A55" s="117">
        <v>5411</v>
      </c>
      <c r="B55" s="116" t="s">
        <v>357</v>
      </c>
      <c r="C55" s="130">
        <v>0</v>
      </c>
      <c r="D55" s="130">
        <v>0</v>
      </c>
      <c r="E55" s="116"/>
    </row>
    <row r="56" spans="1:5" x14ac:dyDescent="0.2">
      <c r="A56" s="117">
        <v>5420</v>
      </c>
      <c r="B56" s="116" t="s">
        <v>534</v>
      </c>
      <c r="C56" s="130">
        <f>C57</f>
        <v>0</v>
      </c>
      <c r="D56" s="130">
        <f>D57</f>
        <v>0</v>
      </c>
      <c r="E56" s="116"/>
    </row>
    <row r="57" spans="1:5" x14ac:dyDescent="0.2">
      <c r="A57" s="117">
        <v>5421</v>
      </c>
      <c r="B57" s="116" t="s">
        <v>360</v>
      </c>
      <c r="C57" s="130">
        <v>0</v>
      </c>
      <c r="D57" s="130">
        <v>0</v>
      </c>
      <c r="E57" s="116"/>
    </row>
    <row r="58" spans="1:5" x14ac:dyDescent="0.2">
      <c r="A58" s="117">
        <v>5430</v>
      </c>
      <c r="B58" s="116" t="s">
        <v>535</v>
      </c>
      <c r="C58" s="130">
        <f>C59</f>
        <v>0</v>
      </c>
      <c r="D58" s="130">
        <f>D59</f>
        <v>0</v>
      </c>
      <c r="E58" s="116"/>
    </row>
    <row r="59" spans="1:5" x14ac:dyDescent="0.2">
      <c r="A59" s="117">
        <v>5431</v>
      </c>
      <c r="B59" s="116" t="s">
        <v>363</v>
      </c>
      <c r="C59" s="130">
        <v>0</v>
      </c>
      <c r="D59" s="130">
        <v>0</v>
      </c>
      <c r="E59" s="116"/>
    </row>
    <row r="60" spans="1:5" x14ac:dyDescent="0.2">
      <c r="A60" s="117">
        <v>5440</v>
      </c>
      <c r="B60" s="116" t="s">
        <v>536</v>
      </c>
      <c r="C60" s="130">
        <f>C61</f>
        <v>0</v>
      </c>
      <c r="D60" s="130">
        <f>D61</f>
        <v>0</v>
      </c>
      <c r="E60" s="116"/>
    </row>
    <row r="61" spans="1:5" x14ac:dyDescent="0.2">
      <c r="A61" s="117">
        <v>5441</v>
      </c>
      <c r="B61" s="116" t="s">
        <v>536</v>
      </c>
      <c r="C61" s="130">
        <v>0</v>
      </c>
      <c r="D61" s="130">
        <v>0</v>
      </c>
      <c r="E61" s="116"/>
    </row>
    <row r="62" spans="1:5" x14ac:dyDescent="0.2">
      <c r="A62" s="117">
        <v>5450</v>
      </c>
      <c r="B62" s="116" t="s">
        <v>537</v>
      </c>
      <c r="C62" s="130">
        <f>SUM(C63:C64)</f>
        <v>0</v>
      </c>
      <c r="D62" s="130">
        <f>SUM(D63:D64)</f>
        <v>0</v>
      </c>
      <c r="E62" s="116"/>
    </row>
    <row r="63" spans="1:5" x14ac:dyDescent="0.2">
      <c r="A63" s="117">
        <v>5451</v>
      </c>
      <c r="B63" s="116" t="s">
        <v>367</v>
      </c>
      <c r="C63" s="130">
        <v>0</v>
      </c>
      <c r="D63" s="130">
        <v>0</v>
      </c>
      <c r="E63" s="116"/>
    </row>
    <row r="64" spans="1:5" x14ac:dyDescent="0.2">
      <c r="A64" s="117">
        <v>5452</v>
      </c>
      <c r="B64" s="116" t="s">
        <v>368</v>
      </c>
      <c r="C64" s="130">
        <v>0</v>
      </c>
      <c r="D64" s="130">
        <v>0</v>
      </c>
      <c r="E64" s="116"/>
    </row>
    <row r="65" spans="1:5" x14ac:dyDescent="0.2">
      <c r="A65" s="120">
        <v>5500</v>
      </c>
      <c r="B65" s="112" t="s">
        <v>369</v>
      </c>
      <c r="C65" s="113">
        <f>C66+C75+C78+C84+C86+C88</f>
        <v>38182546.200000003</v>
      </c>
      <c r="D65" s="113">
        <f>D66+D75+D78+D84+D86+D88</f>
        <v>0</v>
      </c>
      <c r="E65" s="116"/>
    </row>
    <row r="66" spans="1:5" x14ac:dyDescent="0.2">
      <c r="A66" s="117">
        <v>5510</v>
      </c>
      <c r="B66" s="116" t="s">
        <v>370</v>
      </c>
      <c r="C66" s="130">
        <v>38180581.490000002</v>
      </c>
      <c r="D66" s="130">
        <f>SUM(D67:D74)</f>
        <v>0</v>
      </c>
      <c r="E66" s="116"/>
    </row>
    <row r="67" spans="1:5" x14ac:dyDescent="0.2">
      <c r="A67" s="117">
        <v>5511</v>
      </c>
      <c r="B67" s="116" t="s">
        <v>371</v>
      </c>
      <c r="C67" s="130">
        <v>0</v>
      </c>
      <c r="D67" s="130">
        <v>0</v>
      </c>
      <c r="E67" s="116"/>
    </row>
    <row r="68" spans="1:5" x14ac:dyDescent="0.2">
      <c r="A68" s="117">
        <v>5512</v>
      </c>
      <c r="B68" s="116" t="s">
        <v>372</v>
      </c>
      <c r="C68" s="130">
        <v>0</v>
      </c>
      <c r="D68" s="130">
        <v>0</v>
      </c>
      <c r="E68" s="116"/>
    </row>
    <row r="69" spans="1:5" x14ac:dyDescent="0.2">
      <c r="A69" s="117">
        <v>5513</v>
      </c>
      <c r="B69" s="116" t="s">
        <v>373</v>
      </c>
      <c r="C69" s="130">
        <v>911758.02</v>
      </c>
      <c r="D69" s="130">
        <v>0</v>
      </c>
      <c r="E69" s="116"/>
    </row>
    <row r="70" spans="1:5" x14ac:dyDescent="0.2">
      <c r="A70" s="117">
        <v>5514</v>
      </c>
      <c r="B70" s="116" t="s">
        <v>374</v>
      </c>
      <c r="C70" s="130">
        <v>29325656.52</v>
      </c>
      <c r="D70" s="130">
        <v>0</v>
      </c>
      <c r="E70" s="116"/>
    </row>
    <row r="71" spans="1:5" x14ac:dyDescent="0.2">
      <c r="A71" s="117">
        <v>5515</v>
      </c>
      <c r="B71" s="116" t="s">
        <v>375</v>
      </c>
      <c r="C71" s="130">
        <v>7733402.4900000002</v>
      </c>
      <c r="D71" s="130">
        <v>0</v>
      </c>
      <c r="E71" s="116"/>
    </row>
    <row r="72" spans="1:5" x14ac:dyDescent="0.2">
      <c r="A72" s="117">
        <v>5516</v>
      </c>
      <c r="B72" s="116" t="s">
        <v>376</v>
      </c>
      <c r="C72" s="130">
        <v>0</v>
      </c>
      <c r="D72" s="130">
        <v>0</v>
      </c>
      <c r="E72" s="116"/>
    </row>
    <row r="73" spans="1:5" x14ac:dyDescent="0.2">
      <c r="A73" s="117">
        <v>5517</v>
      </c>
      <c r="B73" s="116" t="s">
        <v>377</v>
      </c>
      <c r="C73" s="130">
        <v>199971.58</v>
      </c>
      <c r="D73" s="130">
        <v>0</v>
      </c>
      <c r="E73" s="116"/>
    </row>
    <row r="74" spans="1:5" x14ac:dyDescent="0.2">
      <c r="A74" s="117">
        <v>5518</v>
      </c>
      <c r="B74" s="116" t="s">
        <v>45</v>
      </c>
      <c r="C74" s="130">
        <v>9792.58</v>
      </c>
      <c r="D74" s="130">
        <v>0</v>
      </c>
      <c r="E74" s="116"/>
    </row>
    <row r="75" spans="1:5" x14ac:dyDescent="0.2">
      <c r="A75" s="117">
        <v>5520</v>
      </c>
      <c r="B75" s="116" t="s">
        <v>44</v>
      </c>
      <c r="C75" s="130">
        <f>SUM(C76:C77)</f>
        <v>0</v>
      </c>
      <c r="D75" s="130">
        <f>SUM(D76:D77)</f>
        <v>0</v>
      </c>
      <c r="E75" s="116"/>
    </row>
    <row r="76" spans="1:5" x14ac:dyDescent="0.2">
      <c r="A76" s="117">
        <v>5521</v>
      </c>
      <c r="B76" s="116" t="s">
        <v>378</v>
      </c>
      <c r="C76" s="130">
        <v>0</v>
      </c>
      <c r="D76" s="130">
        <v>0</v>
      </c>
      <c r="E76" s="116"/>
    </row>
    <row r="77" spans="1:5" x14ac:dyDescent="0.2">
      <c r="A77" s="117">
        <v>5522</v>
      </c>
      <c r="B77" s="116" t="s">
        <v>379</v>
      </c>
      <c r="C77" s="130">
        <v>0</v>
      </c>
      <c r="D77" s="130">
        <v>0</v>
      </c>
      <c r="E77" s="116"/>
    </row>
    <row r="78" spans="1:5" x14ac:dyDescent="0.2">
      <c r="A78" s="117">
        <v>5530</v>
      </c>
      <c r="B78" s="116" t="s">
        <v>380</v>
      </c>
      <c r="C78" s="130">
        <f>SUM(C79:C83)</f>
        <v>0</v>
      </c>
      <c r="D78" s="130">
        <f>SUM(D79:D83)</f>
        <v>0</v>
      </c>
      <c r="E78" s="116"/>
    </row>
    <row r="79" spans="1:5" x14ac:dyDescent="0.2">
      <c r="A79" s="117">
        <v>5531</v>
      </c>
      <c r="B79" s="116" t="s">
        <v>381</v>
      </c>
      <c r="C79" s="130">
        <v>0</v>
      </c>
      <c r="D79" s="130">
        <v>0</v>
      </c>
      <c r="E79" s="116"/>
    </row>
    <row r="80" spans="1:5" x14ac:dyDescent="0.2">
      <c r="A80" s="117">
        <v>5532</v>
      </c>
      <c r="B80" s="116" t="s">
        <v>382</v>
      </c>
      <c r="C80" s="130">
        <v>0</v>
      </c>
      <c r="D80" s="130">
        <v>0</v>
      </c>
      <c r="E80" s="116"/>
    </row>
    <row r="81" spans="1:5" x14ac:dyDescent="0.2">
      <c r="A81" s="117">
        <v>5533</v>
      </c>
      <c r="B81" s="116" t="s">
        <v>383</v>
      </c>
      <c r="C81" s="130">
        <v>0</v>
      </c>
      <c r="D81" s="130">
        <v>0</v>
      </c>
      <c r="E81" s="116"/>
    </row>
    <row r="82" spans="1:5" x14ac:dyDescent="0.2">
      <c r="A82" s="117">
        <v>5534</v>
      </c>
      <c r="B82" s="116" t="s">
        <v>384</v>
      </c>
      <c r="C82" s="130">
        <v>0</v>
      </c>
      <c r="D82" s="130">
        <v>0</v>
      </c>
      <c r="E82" s="116"/>
    </row>
    <row r="83" spans="1:5" x14ac:dyDescent="0.2">
      <c r="A83" s="117">
        <v>5535</v>
      </c>
      <c r="B83" s="116" t="s">
        <v>385</v>
      </c>
      <c r="C83" s="130">
        <v>0</v>
      </c>
      <c r="D83" s="130">
        <v>0</v>
      </c>
      <c r="E83" s="116"/>
    </row>
    <row r="84" spans="1:5" x14ac:dyDescent="0.2">
      <c r="A84" s="117">
        <v>5540</v>
      </c>
      <c r="B84" s="116" t="s">
        <v>386</v>
      </c>
      <c r="C84" s="130">
        <f>SUM(C85)</f>
        <v>0</v>
      </c>
      <c r="D84" s="130">
        <f>SUM(D85)</f>
        <v>0</v>
      </c>
      <c r="E84" s="116"/>
    </row>
    <row r="85" spans="1:5" x14ac:dyDescent="0.2">
      <c r="A85" s="117">
        <v>5541</v>
      </c>
      <c r="B85" s="116" t="s">
        <v>386</v>
      </c>
      <c r="C85" s="130">
        <v>0</v>
      </c>
      <c r="D85" s="130">
        <v>0</v>
      </c>
      <c r="E85" s="116"/>
    </row>
    <row r="86" spans="1:5" x14ac:dyDescent="0.2">
      <c r="A86" s="117">
        <v>5550</v>
      </c>
      <c r="B86" s="116" t="s">
        <v>387</v>
      </c>
      <c r="C86" s="130">
        <f>SUM(C87)</f>
        <v>0</v>
      </c>
      <c r="D86" s="130">
        <f>SUM(D87)</f>
        <v>0</v>
      </c>
      <c r="E86" s="116"/>
    </row>
    <row r="87" spans="1:5" x14ac:dyDescent="0.2">
      <c r="A87" s="117">
        <v>5551</v>
      </c>
      <c r="B87" s="116" t="s">
        <v>387</v>
      </c>
      <c r="C87" s="130">
        <v>0</v>
      </c>
      <c r="D87" s="130">
        <v>0</v>
      </c>
      <c r="E87" s="116"/>
    </row>
    <row r="88" spans="1:5" x14ac:dyDescent="0.2">
      <c r="A88" s="117">
        <v>5590</v>
      </c>
      <c r="B88" s="116" t="s">
        <v>388</v>
      </c>
      <c r="C88" s="130">
        <f>SUM(C89:C96)</f>
        <v>1964.71</v>
      </c>
      <c r="D88" s="130">
        <f>SUM(D89:D96)</f>
        <v>0</v>
      </c>
      <c r="E88" s="116"/>
    </row>
    <row r="89" spans="1:5" x14ac:dyDescent="0.2">
      <c r="A89" s="117">
        <v>5591</v>
      </c>
      <c r="B89" s="116" t="s">
        <v>389</v>
      </c>
      <c r="C89" s="130">
        <v>0</v>
      </c>
      <c r="D89" s="130">
        <v>0</v>
      </c>
      <c r="E89" s="116"/>
    </row>
    <row r="90" spans="1:5" x14ac:dyDescent="0.2">
      <c r="A90" s="117">
        <v>5592</v>
      </c>
      <c r="B90" s="116" t="s">
        <v>390</v>
      </c>
      <c r="C90" s="130">
        <v>0</v>
      </c>
      <c r="D90" s="130">
        <v>0</v>
      </c>
      <c r="E90" s="116"/>
    </row>
    <row r="91" spans="1:5" x14ac:dyDescent="0.2">
      <c r="A91" s="117">
        <v>5593</v>
      </c>
      <c r="B91" s="116" t="s">
        <v>391</v>
      </c>
      <c r="C91" s="130">
        <v>0</v>
      </c>
      <c r="D91" s="130">
        <v>0</v>
      </c>
      <c r="E91" s="116"/>
    </row>
    <row r="92" spans="1:5" x14ac:dyDescent="0.2">
      <c r="A92" s="117">
        <v>5594</v>
      </c>
      <c r="B92" s="116" t="s">
        <v>392</v>
      </c>
      <c r="C92" s="130">
        <v>0</v>
      </c>
      <c r="D92" s="130">
        <v>0</v>
      </c>
      <c r="E92" s="116"/>
    </row>
    <row r="93" spans="1:5" x14ac:dyDescent="0.2">
      <c r="A93" s="117">
        <v>5595</v>
      </c>
      <c r="B93" s="116" t="s">
        <v>393</v>
      </c>
      <c r="C93" s="130">
        <v>0</v>
      </c>
      <c r="D93" s="130">
        <v>0</v>
      </c>
      <c r="E93" s="116"/>
    </row>
    <row r="94" spans="1:5" x14ac:dyDescent="0.2">
      <c r="A94" s="117">
        <v>5596</v>
      </c>
      <c r="B94" s="116" t="s">
        <v>286</v>
      </c>
      <c r="C94" s="130">
        <v>0</v>
      </c>
      <c r="D94" s="130">
        <v>0</v>
      </c>
      <c r="E94" s="116"/>
    </row>
    <row r="95" spans="1:5" x14ac:dyDescent="0.2">
      <c r="A95" s="117">
        <v>5597</v>
      </c>
      <c r="B95" s="116" t="s">
        <v>394</v>
      </c>
      <c r="C95" s="130">
        <v>0</v>
      </c>
      <c r="D95" s="130">
        <v>0</v>
      </c>
      <c r="E95" s="116"/>
    </row>
    <row r="96" spans="1:5" x14ac:dyDescent="0.2">
      <c r="A96" s="117">
        <v>5599</v>
      </c>
      <c r="B96" s="116" t="s">
        <v>395</v>
      </c>
      <c r="C96" s="130">
        <v>1964.71</v>
      </c>
      <c r="D96" s="130">
        <v>0</v>
      </c>
      <c r="E96" s="116"/>
    </row>
    <row r="97" spans="1:5" x14ac:dyDescent="0.2">
      <c r="A97" s="120">
        <v>5600</v>
      </c>
      <c r="B97" s="112" t="s">
        <v>43</v>
      </c>
      <c r="C97" s="113">
        <f>C98</f>
        <v>700981.22</v>
      </c>
      <c r="D97" s="113">
        <f>D98</f>
        <v>0</v>
      </c>
      <c r="E97" s="116"/>
    </row>
    <row r="98" spans="1:5" x14ac:dyDescent="0.2">
      <c r="A98" s="117">
        <v>5610</v>
      </c>
      <c r="B98" s="116" t="s">
        <v>396</v>
      </c>
      <c r="C98" s="130">
        <f>C99</f>
        <v>700981.22</v>
      </c>
      <c r="D98" s="130">
        <f>D99</f>
        <v>0</v>
      </c>
      <c r="E98" s="116"/>
    </row>
    <row r="99" spans="1:5" x14ac:dyDescent="0.2">
      <c r="A99" s="117">
        <v>5611</v>
      </c>
      <c r="B99" s="116" t="s">
        <v>397</v>
      </c>
      <c r="C99" s="130">
        <v>700981.22</v>
      </c>
      <c r="D99" s="130">
        <v>0</v>
      </c>
      <c r="E99" s="116"/>
    </row>
    <row r="100" spans="1:5" x14ac:dyDescent="0.2">
      <c r="A100" s="120">
        <v>2110</v>
      </c>
      <c r="B100" s="122" t="s">
        <v>545</v>
      </c>
      <c r="C100" s="113">
        <f>SUM(C101:C105)</f>
        <v>5990849.1600000001</v>
      </c>
      <c r="D100" s="113">
        <f>SUM(D101:D105)</f>
        <v>4956994.2200000007</v>
      </c>
      <c r="E100" s="116"/>
    </row>
    <row r="101" spans="1:5" x14ac:dyDescent="0.2">
      <c r="A101" s="117">
        <v>2111</v>
      </c>
      <c r="B101" s="116" t="s">
        <v>546</v>
      </c>
      <c r="C101" s="130">
        <v>3482805.95</v>
      </c>
      <c r="D101" s="130">
        <v>3073763.22</v>
      </c>
      <c r="E101" s="116"/>
    </row>
    <row r="102" spans="1:5" x14ac:dyDescent="0.2">
      <c r="A102" s="117">
        <v>2112</v>
      </c>
      <c r="B102" s="116" t="s">
        <v>547</v>
      </c>
      <c r="C102" s="130">
        <v>45127.21</v>
      </c>
      <c r="D102" s="130">
        <v>0</v>
      </c>
      <c r="E102" s="116"/>
    </row>
    <row r="103" spans="1:5" x14ac:dyDescent="0.2">
      <c r="A103" s="117">
        <v>2112</v>
      </c>
      <c r="B103" s="116" t="s">
        <v>548</v>
      </c>
      <c r="C103" s="130">
        <v>2462916</v>
      </c>
      <c r="D103" s="130">
        <v>1883231</v>
      </c>
      <c r="E103" s="116"/>
    </row>
    <row r="104" spans="1:5" x14ac:dyDescent="0.2">
      <c r="A104" s="117">
        <v>2115</v>
      </c>
      <c r="B104" s="116" t="s">
        <v>549</v>
      </c>
      <c r="C104" s="130">
        <v>0</v>
      </c>
      <c r="D104" s="130">
        <v>0</v>
      </c>
      <c r="E104" s="116"/>
    </row>
    <row r="105" spans="1:5" x14ac:dyDescent="0.2">
      <c r="A105" s="117">
        <v>2114</v>
      </c>
      <c r="B105" s="116" t="s">
        <v>550</v>
      </c>
      <c r="C105" s="130">
        <v>0</v>
      </c>
      <c r="D105" s="130">
        <v>0</v>
      </c>
      <c r="E105" s="116"/>
    </row>
    <row r="106" spans="1:5" x14ac:dyDescent="0.2">
      <c r="A106" s="117"/>
      <c r="B106" s="123" t="s">
        <v>551</v>
      </c>
      <c r="C106" s="113">
        <f>+C107</f>
        <v>0</v>
      </c>
      <c r="D106" s="113">
        <f>+D107</f>
        <v>0</v>
      </c>
      <c r="E106" s="116"/>
    </row>
    <row r="107" spans="1:5" x14ac:dyDescent="0.2">
      <c r="A107" s="103">
        <v>3100</v>
      </c>
      <c r="B107" s="84" t="s">
        <v>566</v>
      </c>
      <c r="C107" s="110">
        <f>SUM(C108:C111)</f>
        <v>0</v>
      </c>
      <c r="D107" s="110">
        <f>SUM(D108:D111)</f>
        <v>0</v>
      </c>
      <c r="E107" s="116"/>
    </row>
    <row r="108" spans="1:5" x14ac:dyDescent="0.2">
      <c r="A108" s="92"/>
      <c r="B108" s="99" t="s">
        <v>567</v>
      </c>
      <c r="C108" s="102">
        <v>0</v>
      </c>
      <c r="D108" s="102">
        <v>0</v>
      </c>
      <c r="E108" s="116"/>
    </row>
    <row r="109" spans="1:5" x14ac:dyDescent="0.2">
      <c r="A109" s="92"/>
      <c r="B109" s="99" t="s">
        <v>568</v>
      </c>
      <c r="C109" s="102">
        <v>0</v>
      </c>
      <c r="D109" s="102">
        <v>0</v>
      </c>
      <c r="E109" s="116"/>
    </row>
    <row r="110" spans="1:5" x14ac:dyDescent="0.2">
      <c r="A110" s="92"/>
      <c r="B110" s="99" t="s">
        <v>569</v>
      </c>
      <c r="C110" s="102">
        <v>0</v>
      </c>
      <c r="D110" s="102">
        <v>0</v>
      </c>
      <c r="E110" s="116"/>
    </row>
    <row r="111" spans="1:5" x14ac:dyDescent="0.2">
      <c r="A111" s="92"/>
      <c r="B111" s="99" t="s">
        <v>570</v>
      </c>
      <c r="C111" s="102">
        <v>0</v>
      </c>
      <c r="D111" s="102">
        <v>0</v>
      </c>
      <c r="E111" s="116"/>
    </row>
    <row r="112" spans="1:5" x14ac:dyDescent="0.2">
      <c r="A112" s="92"/>
      <c r="B112" s="86" t="s">
        <v>571</v>
      </c>
      <c r="C112" s="105">
        <f>+C113</f>
        <v>0</v>
      </c>
      <c r="D112" s="105">
        <f>+D113</f>
        <v>0</v>
      </c>
      <c r="E112" s="116"/>
    </row>
    <row r="113" spans="1:5" x14ac:dyDescent="0.2">
      <c r="A113" s="103">
        <v>1270</v>
      </c>
      <c r="B113" s="88" t="s">
        <v>183</v>
      </c>
      <c r="C113" s="110">
        <f>+C114</f>
        <v>0</v>
      </c>
      <c r="D113" s="110">
        <f>+D114</f>
        <v>0</v>
      </c>
      <c r="E113" s="116"/>
    </row>
    <row r="114" spans="1:5" x14ac:dyDescent="0.2">
      <c r="A114" s="92">
        <v>1273</v>
      </c>
      <c r="B114" s="72" t="s">
        <v>572</v>
      </c>
      <c r="C114" s="102">
        <v>0</v>
      </c>
      <c r="D114" s="102">
        <v>0</v>
      </c>
      <c r="E114" s="116"/>
    </row>
    <row r="115" spans="1:5" x14ac:dyDescent="0.2">
      <c r="A115" s="92"/>
      <c r="B115" s="86" t="s">
        <v>573</v>
      </c>
      <c r="C115" s="105">
        <f>+C116+C118</f>
        <v>182395.44</v>
      </c>
      <c r="D115" s="105">
        <f>+D116+D118</f>
        <v>148813.22</v>
      </c>
      <c r="E115" s="116"/>
    </row>
    <row r="116" spans="1:5" x14ac:dyDescent="0.2">
      <c r="A116" s="103">
        <v>4300</v>
      </c>
      <c r="B116" s="84" t="s">
        <v>574</v>
      </c>
      <c r="C116" s="110">
        <f>+C117</f>
        <v>0</v>
      </c>
      <c r="D116" s="98">
        <f>+D117</f>
        <v>0</v>
      </c>
      <c r="E116" s="116"/>
    </row>
    <row r="117" spans="1:5" x14ac:dyDescent="0.2">
      <c r="A117" s="92">
        <v>4399</v>
      </c>
      <c r="B117" s="99" t="s">
        <v>283</v>
      </c>
      <c r="C117" s="102">
        <v>0</v>
      </c>
      <c r="D117" s="102">
        <v>0</v>
      </c>
      <c r="E117" s="116"/>
    </row>
    <row r="118" spans="1:5" x14ac:dyDescent="0.2">
      <c r="A118" s="120">
        <v>1120</v>
      </c>
      <c r="B118" s="122" t="s">
        <v>552</v>
      </c>
      <c r="C118" s="113">
        <f>SUM(C119:C127)</f>
        <v>182395.44</v>
      </c>
      <c r="D118" s="113">
        <f>SUM(D119:D127)</f>
        <v>148813.22</v>
      </c>
      <c r="E118" s="116"/>
    </row>
    <row r="119" spans="1:5" x14ac:dyDescent="0.2">
      <c r="A119" s="117">
        <v>1124</v>
      </c>
      <c r="B119" s="115" t="s">
        <v>553</v>
      </c>
      <c r="C119" s="118">
        <v>0</v>
      </c>
      <c r="D119" s="130">
        <v>0</v>
      </c>
      <c r="E119" s="116"/>
    </row>
    <row r="120" spans="1:5" x14ac:dyDescent="0.2">
      <c r="A120" s="117">
        <v>1124</v>
      </c>
      <c r="B120" s="115" t="s">
        <v>554</v>
      </c>
      <c r="C120" s="118">
        <v>0</v>
      </c>
      <c r="D120" s="130">
        <v>0</v>
      </c>
      <c r="E120" s="116"/>
    </row>
    <row r="121" spans="1:5" x14ac:dyDescent="0.2">
      <c r="A121" s="117">
        <v>1124</v>
      </c>
      <c r="B121" s="115" t="s">
        <v>555</v>
      </c>
      <c r="C121" s="118">
        <v>0</v>
      </c>
      <c r="D121" s="130">
        <v>0</v>
      </c>
      <c r="E121" s="116"/>
    </row>
    <row r="122" spans="1:5" x14ac:dyDescent="0.2">
      <c r="A122" s="117">
        <v>1124</v>
      </c>
      <c r="B122" s="115" t="s">
        <v>556</v>
      </c>
      <c r="C122" s="118">
        <v>0</v>
      </c>
      <c r="D122" s="130">
        <v>0</v>
      </c>
      <c r="E122" s="116"/>
    </row>
    <row r="123" spans="1:5" x14ac:dyDescent="0.2">
      <c r="A123" s="117">
        <v>1124</v>
      </c>
      <c r="B123" s="115" t="s">
        <v>557</v>
      </c>
      <c r="C123" s="130">
        <v>0</v>
      </c>
      <c r="D123" s="130">
        <v>0</v>
      </c>
      <c r="E123" s="116"/>
    </row>
    <row r="124" spans="1:5" x14ac:dyDescent="0.2">
      <c r="A124" s="117">
        <v>1124</v>
      </c>
      <c r="B124" s="115" t="s">
        <v>558</v>
      </c>
      <c r="C124" s="130">
        <v>0</v>
      </c>
      <c r="D124" s="130">
        <v>0</v>
      </c>
      <c r="E124" s="116"/>
    </row>
    <row r="125" spans="1:5" x14ac:dyDescent="0.2">
      <c r="A125" s="117">
        <v>1122</v>
      </c>
      <c r="B125" s="115" t="s">
        <v>559</v>
      </c>
      <c r="C125" s="130">
        <v>182395.44</v>
      </c>
      <c r="D125" s="130">
        <v>148813.22</v>
      </c>
      <c r="E125" s="116"/>
    </row>
    <row r="126" spans="1:5" x14ac:dyDescent="0.2">
      <c r="A126" s="117">
        <v>1122</v>
      </c>
      <c r="B126" s="115" t="s">
        <v>560</v>
      </c>
      <c r="C126" s="118">
        <v>0</v>
      </c>
      <c r="D126" s="130">
        <v>0</v>
      </c>
      <c r="E126" s="116"/>
    </row>
    <row r="127" spans="1:5" x14ac:dyDescent="0.2">
      <c r="A127" s="117">
        <v>1122</v>
      </c>
      <c r="B127" s="115" t="s">
        <v>561</v>
      </c>
      <c r="C127" s="130">
        <v>0</v>
      </c>
      <c r="D127" s="130">
        <v>0</v>
      </c>
      <c r="E127" s="116"/>
    </row>
    <row r="128" spans="1:5" x14ac:dyDescent="0.2">
      <c r="A128" s="117"/>
      <c r="B128" s="121" t="s">
        <v>562</v>
      </c>
      <c r="C128" s="113">
        <f>C49+C50+C106-C112-C115</f>
        <v>92554977.180000007</v>
      </c>
      <c r="D128" s="113">
        <f>D49+D50+D106-D112-D115</f>
        <v>40643164.989999995</v>
      </c>
      <c r="E128" s="11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4:C4"/>
    <mergeCell ref="A5:C5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21 C9 D63:D64 D54:D61 C48" xr:uid="{00000000-0002-0000-0700-000000000000}"/>
    <dataValidation allowBlank="1" showInputMessage="1" showErrorMessage="1" prompt="Saldo al 31 de diciembre del año anterior que se presenta" sqref="D9 D48" xr:uid="{00000000-0002-0000-0700-000001000000}"/>
    <dataValidation allowBlank="1" showInputMessage="1" showErrorMessage="1" prompt="Importe del trimestre anterior" sqref="D62 D53 C50:D50 C53:C64" xr:uid="{00000000-0002-0000-0700-000002000000}"/>
  </dataValidations>
  <pageMargins left="0.59055118110236227" right="0.43307086614173229" top="0.74803149606299213" bottom="0.74803149606299213" header="0.31496062992125984" footer="0.31496062992125984"/>
  <pageSetup orientation="landscape" r:id="rId1"/>
  <headerFooter>
    <oddFooter>&amp;CPágina &amp;P de &amp;N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C24"/>
  <sheetViews>
    <sheetView showGridLines="0" zoomScale="130" zoomScaleNormal="130" workbookViewId="0">
      <selection activeCell="C23" sqref="C23"/>
    </sheetView>
  </sheetViews>
  <sheetFormatPr baseColWidth="10" defaultColWidth="11.44140625" defaultRowHeight="10.199999999999999" x14ac:dyDescent="0.2"/>
  <cols>
    <col min="1" max="1" width="3.33203125" style="24" customWidth="1"/>
    <col min="2" max="2" width="63.109375" style="24" customWidth="1"/>
    <col min="3" max="3" width="17.6640625" style="24" customWidth="1"/>
    <col min="4" max="16384" width="11.44140625" style="24"/>
  </cols>
  <sheetData>
    <row r="1" spans="1:3" s="23" customFormat="1" ht="18" customHeight="1" x14ac:dyDescent="0.3">
      <c r="A1" s="177" t="s">
        <v>696</v>
      </c>
      <c r="B1" s="177"/>
      <c r="C1" s="177"/>
    </row>
    <row r="2" spans="1:3" s="23" customFormat="1" ht="18" customHeight="1" x14ac:dyDescent="0.3">
      <c r="A2" s="178" t="s">
        <v>700</v>
      </c>
      <c r="B2" s="178"/>
      <c r="C2" s="178"/>
    </row>
    <row r="3" spans="1:3" s="23" customFormat="1" ht="18" customHeight="1" x14ac:dyDescent="0.3">
      <c r="A3" s="178" t="s">
        <v>701</v>
      </c>
      <c r="B3" s="178"/>
      <c r="C3" s="178"/>
    </row>
    <row r="4" spans="1:3" s="23" customFormat="1" ht="18" customHeight="1" x14ac:dyDescent="0.3">
      <c r="A4" s="180" t="s">
        <v>705</v>
      </c>
      <c r="B4" s="181"/>
      <c r="C4" s="182"/>
    </row>
    <row r="5" spans="1:3" s="23" customFormat="1" ht="18" customHeight="1" x14ac:dyDescent="0.3">
      <c r="A5" s="180" t="s">
        <v>630</v>
      </c>
      <c r="B5" s="181"/>
      <c r="C5" s="182"/>
    </row>
    <row r="6" spans="1:3" s="25" customFormat="1" ht="18" customHeight="1" x14ac:dyDescent="0.2">
      <c r="A6" s="183" t="s">
        <v>531</v>
      </c>
      <c r="B6" s="184"/>
      <c r="C6" s="185"/>
    </row>
    <row r="7" spans="1:3" x14ac:dyDescent="0.2">
      <c r="A7" s="43" t="s">
        <v>449</v>
      </c>
      <c r="B7" s="43"/>
      <c r="C7" s="137">
        <v>327366871.99000001</v>
      </c>
    </row>
    <row r="8" spans="1:3" x14ac:dyDescent="0.2">
      <c r="A8" s="35"/>
      <c r="B8" s="36"/>
      <c r="C8" s="138"/>
    </row>
    <row r="9" spans="1:3" x14ac:dyDescent="0.2">
      <c r="A9" s="43" t="s">
        <v>450</v>
      </c>
      <c r="B9" s="43"/>
      <c r="C9" s="137">
        <f>SUM(C10:C15)</f>
        <v>25257.32</v>
      </c>
    </row>
    <row r="10" spans="1:3" x14ac:dyDescent="0.2">
      <c r="A10" s="50" t="s">
        <v>451</v>
      </c>
      <c r="B10" s="49" t="s">
        <v>273</v>
      </c>
      <c r="C10" s="159">
        <v>0</v>
      </c>
    </row>
    <row r="11" spans="1:3" x14ac:dyDescent="0.2">
      <c r="A11" s="37" t="s">
        <v>452</v>
      </c>
      <c r="B11" s="38" t="s">
        <v>461</v>
      </c>
      <c r="C11" s="159">
        <v>0</v>
      </c>
    </row>
    <row r="12" spans="1:3" x14ac:dyDescent="0.2">
      <c r="A12" s="37" t="s">
        <v>453</v>
      </c>
      <c r="B12" s="38" t="s">
        <v>281</v>
      </c>
      <c r="C12" s="159">
        <v>0</v>
      </c>
    </row>
    <row r="13" spans="1:3" x14ac:dyDescent="0.2">
      <c r="A13" s="37" t="s">
        <v>454</v>
      </c>
      <c r="B13" s="38" t="s">
        <v>282</v>
      </c>
      <c r="C13" s="159">
        <v>0</v>
      </c>
    </row>
    <row r="14" spans="1:3" x14ac:dyDescent="0.2">
      <c r="A14" s="37" t="s">
        <v>455</v>
      </c>
      <c r="B14" s="38" t="s">
        <v>283</v>
      </c>
      <c r="C14" s="159">
        <v>25257.32</v>
      </c>
    </row>
    <row r="15" spans="1:3" x14ac:dyDescent="0.2">
      <c r="A15" s="39" t="s">
        <v>456</v>
      </c>
      <c r="B15" s="40" t="s">
        <v>457</v>
      </c>
      <c r="C15" s="159">
        <v>0</v>
      </c>
    </row>
    <row r="16" spans="1:3" x14ac:dyDescent="0.2">
      <c r="A16" s="35"/>
      <c r="B16" s="41"/>
      <c r="C16" s="42"/>
    </row>
    <row r="17" spans="1:3" x14ac:dyDescent="0.2">
      <c r="A17" s="43" t="s">
        <v>47</v>
      </c>
      <c r="B17" s="36"/>
      <c r="C17" s="137">
        <f>SUM(C18:C20)</f>
        <v>0</v>
      </c>
    </row>
    <row r="18" spans="1:3" x14ac:dyDescent="0.2">
      <c r="A18" s="44">
        <v>3.1</v>
      </c>
      <c r="B18" s="38" t="s">
        <v>460</v>
      </c>
      <c r="C18" s="159">
        <v>0</v>
      </c>
    </row>
    <row r="19" spans="1:3" x14ac:dyDescent="0.2">
      <c r="A19" s="45">
        <v>3.2</v>
      </c>
      <c r="B19" s="38" t="s">
        <v>458</v>
      </c>
      <c r="C19" s="159">
        <v>0</v>
      </c>
    </row>
    <row r="20" spans="1:3" x14ac:dyDescent="0.2">
      <c r="A20" s="45">
        <v>3.3</v>
      </c>
      <c r="B20" s="40" t="s">
        <v>459</v>
      </c>
      <c r="C20" s="160">
        <v>0</v>
      </c>
    </row>
    <row r="21" spans="1:3" x14ac:dyDescent="0.2">
      <c r="A21" s="35"/>
      <c r="B21" s="46"/>
      <c r="C21" s="47"/>
    </row>
    <row r="22" spans="1:3" ht="13.2" x14ac:dyDescent="0.2">
      <c r="A22" s="48" t="s">
        <v>46</v>
      </c>
      <c r="B22" s="161"/>
      <c r="C22" s="162">
        <f>C7+C9-C17</f>
        <v>327392129.31</v>
      </c>
    </row>
    <row r="24" spans="1:3" x14ac:dyDescent="0.2">
      <c r="B24" s="24" t="s">
        <v>540</v>
      </c>
    </row>
  </sheetData>
  <mergeCells count="6">
    <mergeCell ref="A1:C1"/>
    <mergeCell ref="A4:C4"/>
    <mergeCell ref="A5:C5"/>
    <mergeCell ref="A6:C6"/>
    <mergeCell ref="A2:C2"/>
    <mergeCell ref="A3:C3"/>
  </mergeCells>
  <pageMargins left="0.7" right="0.7" top="0.75" bottom="0.75" header="0.3" footer="0.3"/>
  <pageSetup orientation="landscape" r:id="rId1"/>
  <ignoredErrors>
    <ignoredError sqref="A10:A15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C43"/>
  <sheetViews>
    <sheetView showGridLines="0" topLeftCell="A5" zoomScale="130" zoomScaleNormal="130" workbookViewId="0">
      <selection activeCell="B10" sqref="B10"/>
    </sheetView>
  </sheetViews>
  <sheetFormatPr baseColWidth="10" defaultColWidth="11.44140625" defaultRowHeight="10.199999999999999" x14ac:dyDescent="0.2"/>
  <cols>
    <col min="1" max="1" width="3.6640625" style="24" customWidth="1"/>
    <col min="2" max="2" width="62.109375" style="24" customWidth="1"/>
    <col min="3" max="3" width="17.6640625" style="24" customWidth="1"/>
    <col min="4" max="16384" width="11.44140625" style="24"/>
  </cols>
  <sheetData>
    <row r="1" spans="1:3" s="26" customFormat="1" ht="18.899999999999999" customHeight="1" x14ac:dyDescent="0.3">
      <c r="A1" s="177" t="s">
        <v>696</v>
      </c>
      <c r="B1" s="177"/>
      <c r="C1" s="177"/>
    </row>
    <row r="2" spans="1:3" s="26" customFormat="1" ht="18.899999999999999" customHeight="1" x14ac:dyDescent="0.3">
      <c r="A2" s="178" t="s">
        <v>700</v>
      </c>
      <c r="B2" s="178"/>
      <c r="C2" s="178"/>
    </row>
    <row r="3" spans="1:3" s="26" customFormat="1" ht="18.899999999999999" customHeight="1" x14ac:dyDescent="0.3">
      <c r="A3" s="178" t="s">
        <v>701</v>
      </c>
      <c r="B3" s="178"/>
      <c r="C3" s="178"/>
    </row>
    <row r="4" spans="1:3" s="26" customFormat="1" ht="18.899999999999999" customHeight="1" x14ac:dyDescent="0.3">
      <c r="A4" s="186" t="s">
        <v>706</v>
      </c>
      <c r="B4" s="187"/>
      <c r="C4" s="188"/>
    </row>
    <row r="5" spans="1:3" s="26" customFormat="1" ht="18.899999999999999" customHeight="1" x14ac:dyDescent="0.3">
      <c r="A5" s="189" t="s">
        <v>630</v>
      </c>
      <c r="B5" s="190"/>
      <c r="C5" s="191"/>
    </row>
    <row r="6" spans="1:3" x14ac:dyDescent="0.2">
      <c r="A6" s="183" t="s">
        <v>531</v>
      </c>
      <c r="B6" s="184"/>
      <c r="C6" s="185"/>
    </row>
    <row r="7" spans="1:3" ht="13.2" x14ac:dyDescent="0.2">
      <c r="A7" s="154" t="s">
        <v>462</v>
      </c>
      <c r="B7" s="43"/>
      <c r="C7" s="158">
        <v>294901522.91000003</v>
      </c>
    </row>
    <row r="8" spans="1:3" x14ac:dyDescent="0.2">
      <c r="A8" s="52"/>
      <c r="B8" s="36"/>
      <c r="C8" s="138"/>
    </row>
    <row r="9" spans="1:3" x14ac:dyDescent="0.2">
      <c r="A9" s="43" t="s">
        <v>463</v>
      </c>
      <c r="B9" s="53"/>
      <c r="C9" s="137">
        <f>SUM(C10:C30)</f>
        <v>65323234.689999998</v>
      </c>
    </row>
    <row r="10" spans="1:3" x14ac:dyDescent="0.2">
      <c r="A10" s="64">
        <v>2.1</v>
      </c>
      <c r="B10" s="55" t="s">
        <v>301</v>
      </c>
      <c r="C10" s="140">
        <v>0</v>
      </c>
    </row>
    <row r="11" spans="1:3" x14ac:dyDescent="0.2">
      <c r="A11" s="64">
        <v>2.2000000000000002</v>
      </c>
      <c r="B11" s="55" t="s">
        <v>298</v>
      </c>
      <c r="C11" s="140">
        <v>17066162.129999999</v>
      </c>
    </row>
    <row r="12" spans="1:3" x14ac:dyDescent="0.2">
      <c r="A12" s="59">
        <v>2.2999999999999998</v>
      </c>
      <c r="B12" s="51" t="s">
        <v>169</v>
      </c>
      <c r="C12" s="140">
        <v>4660779.75</v>
      </c>
    </row>
    <row r="13" spans="1:3" x14ac:dyDescent="0.2">
      <c r="A13" s="59">
        <v>2.4</v>
      </c>
      <c r="B13" s="51" t="s">
        <v>170</v>
      </c>
      <c r="C13" s="140">
        <v>144109.82999999999</v>
      </c>
    </row>
    <row r="14" spans="1:3" x14ac:dyDescent="0.2">
      <c r="A14" s="59">
        <v>2.5</v>
      </c>
      <c r="B14" s="51" t="s">
        <v>171</v>
      </c>
      <c r="C14" s="140">
        <v>24391.72</v>
      </c>
    </row>
    <row r="15" spans="1:3" x14ac:dyDescent="0.2">
      <c r="A15" s="59">
        <v>2.6</v>
      </c>
      <c r="B15" s="51" t="s">
        <v>172</v>
      </c>
      <c r="C15" s="140">
        <v>3229039.66</v>
      </c>
    </row>
    <row r="16" spans="1:3" x14ac:dyDescent="0.2">
      <c r="A16" s="59">
        <v>2.7</v>
      </c>
      <c r="B16" s="51" t="s">
        <v>173</v>
      </c>
      <c r="C16" s="140">
        <v>0</v>
      </c>
    </row>
    <row r="17" spans="1:3" x14ac:dyDescent="0.2">
      <c r="A17" s="59">
        <v>2.8</v>
      </c>
      <c r="B17" s="51" t="s">
        <v>174</v>
      </c>
      <c r="C17" s="140">
        <v>732150.22</v>
      </c>
    </row>
    <row r="18" spans="1:3" x14ac:dyDescent="0.2">
      <c r="A18" s="59">
        <v>2.9</v>
      </c>
      <c r="B18" s="51" t="s">
        <v>176</v>
      </c>
      <c r="C18" s="140">
        <v>0</v>
      </c>
    </row>
    <row r="19" spans="1:3" x14ac:dyDescent="0.2">
      <c r="A19" s="59" t="s">
        <v>464</v>
      </c>
      <c r="B19" s="51" t="s">
        <v>465</v>
      </c>
      <c r="C19" s="140">
        <v>1329073.7</v>
      </c>
    </row>
    <row r="20" spans="1:3" x14ac:dyDescent="0.2">
      <c r="A20" s="59" t="s">
        <v>494</v>
      </c>
      <c r="B20" s="51" t="s">
        <v>177</v>
      </c>
      <c r="C20" s="140">
        <v>672989.74</v>
      </c>
    </row>
    <row r="21" spans="1:3" x14ac:dyDescent="0.2">
      <c r="A21" s="59" t="s">
        <v>495</v>
      </c>
      <c r="B21" s="51" t="s">
        <v>466</v>
      </c>
      <c r="C21" s="140">
        <v>19973145.170000002</v>
      </c>
    </row>
    <row r="22" spans="1:3" x14ac:dyDescent="0.2">
      <c r="A22" s="59" t="s">
        <v>496</v>
      </c>
      <c r="B22" s="51" t="s">
        <v>467</v>
      </c>
      <c r="C22" s="140">
        <v>14411911.41</v>
      </c>
    </row>
    <row r="23" spans="1:3" x14ac:dyDescent="0.2">
      <c r="A23" s="59" t="s">
        <v>497</v>
      </c>
      <c r="B23" s="51" t="s">
        <v>468</v>
      </c>
      <c r="C23" s="140">
        <v>0</v>
      </c>
    </row>
    <row r="24" spans="1:3" x14ac:dyDescent="0.2">
      <c r="A24" s="59" t="s">
        <v>469</v>
      </c>
      <c r="B24" s="51" t="s">
        <v>470</v>
      </c>
      <c r="C24" s="140">
        <v>0</v>
      </c>
    </row>
    <row r="25" spans="1:3" x14ac:dyDescent="0.2">
      <c r="A25" s="59" t="s">
        <v>471</v>
      </c>
      <c r="B25" s="51" t="s">
        <v>472</v>
      </c>
      <c r="C25" s="140">
        <v>0</v>
      </c>
    </row>
    <row r="26" spans="1:3" x14ac:dyDescent="0.2">
      <c r="A26" s="59" t="s">
        <v>473</v>
      </c>
      <c r="B26" s="51" t="s">
        <v>474</v>
      </c>
      <c r="C26" s="140">
        <v>0</v>
      </c>
    </row>
    <row r="27" spans="1:3" x14ac:dyDescent="0.2">
      <c r="A27" s="59" t="s">
        <v>475</v>
      </c>
      <c r="B27" s="51" t="s">
        <v>476</v>
      </c>
      <c r="C27" s="140">
        <v>0</v>
      </c>
    </row>
    <row r="28" spans="1:3" x14ac:dyDescent="0.2">
      <c r="A28" s="59" t="s">
        <v>477</v>
      </c>
      <c r="B28" s="51" t="s">
        <v>478</v>
      </c>
      <c r="C28" s="140">
        <v>0</v>
      </c>
    </row>
    <row r="29" spans="1:3" x14ac:dyDescent="0.2">
      <c r="A29" s="59" t="s">
        <v>479</v>
      </c>
      <c r="B29" s="51" t="s">
        <v>480</v>
      </c>
      <c r="C29" s="140">
        <v>0</v>
      </c>
    </row>
    <row r="30" spans="1:3" x14ac:dyDescent="0.2">
      <c r="A30" s="59" t="s">
        <v>481</v>
      </c>
      <c r="B30" s="55" t="s">
        <v>482</v>
      </c>
      <c r="C30" s="140">
        <v>3079481.36</v>
      </c>
    </row>
    <row r="31" spans="1:3" x14ac:dyDescent="0.2">
      <c r="A31" s="60"/>
      <c r="B31" s="56"/>
      <c r="C31" s="141"/>
    </row>
    <row r="32" spans="1:3" x14ac:dyDescent="0.2">
      <c r="A32" s="57" t="s">
        <v>483</v>
      </c>
      <c r="B32" s="58"/>
      <c r="C32" s="142">
        <f>SUM(C33:C39)</f>
        <v>49300336.010000005</v>
      </c>
    </row>
    <row r="33" spans="1:3" x14ac:dyDescent="0.2">
      <c r="A33" s="59" t="s">
        <v>484</v>
      </c>
      <c r="B33" s="51" t="s">
        <v>370</v>
      </c>
      <c r="C33" s="140">
        <v>38207449.140000001</v>
      </c>
    </row>
    <row r="34" spans="1:3" x14ac:dyDescent="0.2">
      <c r="A34" s="59" t="s">
        <v>485</v>
      </c>
      <c r="B34" s="51" t="s">
        <v>44</v>
      </c>
      <c r="C34" s="140">
        <v>0</v>
      </c>
    </row>
    <row r="35" spans="1:3" x14ac:dyDescent="0.2">
      <c r="A35" s="59" t="s">
        <v>486</v>
      </c>
      <c r="B35" s="51" t="s">
        <v>380</v>
      </c>
      <c r="C35" s="140">
        <v>0</v>
      </c>
    </row>
    <row r="36" spans="1:3" x14ac:dyDescent="0.2">
      <c r="A36" s="59" t="s">
        <v>487</v>
      </c>
      <c r="B36" s="51" t="s">
        <v>488</v>
      </c>
      <c r="C36" s="140">
        <v>0</v>
      </c>
    </row>
    <row r="37" spans="1:3" x14ac:dyDescent="0.2">
      <c r="A37" s="59" t="s">
        <v>489</v>
      </c>
      <c r="B37" s="51" t="s">
        <v>490</v>
      </c>
      <c r="C37" s="140">
        <v>0</v>
      </c>
    </row>
    <row r="38" spans="1:3" x14ac:dyDescent="0.2">
      <c r="A38" s="59" t="s">
        <v>491</v>
      </c>
      <c r="B38" s="51" t="s">
        <v>388</v>
      </c>
      <c r="C38" s="140">
        <v>1964.85</v>
      </c>
    </row>
    <row r="39" spans="1:3" x14ac:dyDescent="0.2">
      <c r="A39" s="59" t="s">
        <v>492</v>
      </c>
      <c r="B39" s="55" t="s">
        <v>493</v>
      </c>
      <c r="C39" s="143">
        <v>11090922.02</v>
      </c>
    </row>
    <row r="40" spans="1:3" x14ac:dyDescent="0.2">
      <c r="A40" s="52"/>
      <c r="B40" s="54"/>
      <c r="C40" s="139"/>
    </row>
    <row r="41" spans="1:3" x14ac:dyDescent="0.2">
      <c r="A41" s="100" t="s">
        <v>48</v>
      </c>
      <c r="B41" s="100"/>
      <c r="C41" s="136">
        <f>SUM(C7-C9+C32)</f>
        <v>278878624.23000002</v>
      </c>
    </row>
    <row r="43" spans="1:3" x14ac:dyDescent="0.2">
      <c r="B43" s="24" t="s">
        <v>540</v>
      </c>
    </row>
  </sheetData>
  <mergeCells count="6">
    <mergeCell ref="A1:C1"/>
    <mergeCell ref="A4:C4"/>
    <mergeCell ref="A5:C5"/>
    <mergeCell ref="A6:C6"/>
    <mergeCell ref="A2:C2"/>
    <mergeCell ref="A3:C3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39997558519241921"/>
    <pageSetUpPr fitToPage="1"/>
  </sheetPr>
  <dimension ref="A1:J55"/>
  <sheetViews>
    <sheetView topLeftCell="A28" zoomScaleNormal="100" workbookViewId="0">
      <selection activeCell="E54" sqref="E54"/>
    </sheetView>
  </sheetViews>
  <sheetFormatPr baseColWidth="10" defaultColWidth="9.109375" defaultRowHeight="10.199999999999999" x14ac:dyDescent="0.3"/>
  <cols>
    <col min="1" max="1" width="7.109375" style="21" customWidth="1"/>
    <col min="2" max="2" width="49" style="21" customWidth="1"/>
    <col min="3" max="3" width="10.6640625" style="21" customWidth="1"/>
    <col min="4" max="4" width="12.33203125" style="21" customWidth="1"/>
    <col min="5" max="5" width="13" style="21" customWidth="1"/>
    <col min="6" max="7" width="13.33203125" style="21" customWidth="1"/>
    <col min="8" max="8" width="6.44140625" style="21" customWidth="1"/>
    <col min="9" max="9" width="6.33203125" style="21" customWidth="1"/>
    <col min="10" max="10" width="9.5546875" style="21" customWidth="1"/>
    <col min="11" max="16384" width="9.109375" style="21"/>
  </cols>
  <sheetData>
    <row r="1" spans="1:10" ht="18.899999999999999" customHeight="1" thickBot="1" x14ac:dyDescent="0.35">
      <c r="A1" s="168" t="s">
        <v>696</v>
      </c>
      <c r="B1" s="168"/>
      <c r="C1" s="168"/>
      <c r="D1" s="168"/>
      <c r="E1" s="168"/>
      <c r="F1" s="168"/>
      <c r="G1" s="152" t="s">
        <v>527</v>
      </c>
      <c r="H1" s="153">
        <v>2022</v>
      </c>
    </row>
    <row r="2" spans="1:10" ht="18.899999999999999" customHeight="1" x14ac:dyDescent="0.3">
      <c r="A2" s="169" t="s">
        <v>697</v>
      </c>
      <c r="B2" s="170"/>
      <c r="C2" s="170"/>
      <c r="D2" s="170"/>
      <c r="E2" s="170"/>
      <c r="F2" s="171"/>
      <c r="G2" s="152"/>
      <c r="H2" s="153"/>
    </row>
    <row r="3" spans="1:10" ht="18.899999999999999" customHeight="1" x14ac:dyDescent="0.3">
      <c r="A3" s="172" t="s">
        <v>698</v>
      </c>
      <c r="B3" s="173"/>
      <c r="C3" s="173"/>
      <c r="D3" s="173"/>
      <c r="E3" s="173"/>
      <c r="F3" s="174"/>
      <c r="G3" s="152"/>
      <c r="H3" s="153"/>
    </row>
    <row r="4" spans="1:10" ht="18.899999999999999" customHeight="1" x14ac:dyDescent="0.3">
      <c r="A4" s="179" t="s">
        <v>707</v>
      </c>
      <c r="B4" s="192"/>
      <c r="C4" s="192"/>
      <c r="D4" s="192"/>
      <c r="E4" s="192"/>
      <c r="F4" s="192"/>
      <c r="G4" s="152" t="s">
        <v>528</v>
      </c>
      <c r="H4" s="153" t="s">
        <v>530</v>
      </c>
    </row>
    <row r="5" spans="1:10" ht="18.899999999999999" customHeight="1" x14ac:dyDescent="0.3">
      <c r="A5" s="193" t="s">
        <v>630</v>
      </c>
      <c r="B5" s="194"/>
      <c r="C5" s="194"/>
      <c r="D5" s="194"/>
      <c r="E5" s="194"/>
      <c r="F5" s="194"/>
      <c r="G5" s="152" t="s">
        <v>529</v>
      </c>
      <c r="H5" s="153">
        <v>4</v>
      </c>
    </row>
    <row r="6" spans="1:10" x14ac:dyDescent="0.3">
      <c r="A6" s="18" t="s">
        <v>126</v>
      </c>
      <c r="B6" s="82"/>
      <c r="C6" s="82"/>
      <c r="D6" s="82"/>
      <c r="E6" s="82"/>
      <c r="F6" s="82"/>
      <c r="G6" s="82"/>
      <c r="H6" s="82"/>
    </row>
    <row r="9" spans="1:10" ht="20.399999999999999" x14ac:dyDescent="0.3">
      <c r="A9" s="128" t="s">
        <v>94</v>
      </c>
      <c r="B9" s="128" t="s">
        <v>420</v>
      </c>
      <c r="C9" s="129" t="s">
        <v>118</v>
      </c>
      <c r="D9" s="129" t="s">
        <v>421</v>
      </c>
      <c r="E9" s="129" t="s">
        <v>422</v>
      </c>
      <c r="F9" s="128" t="s">
        <v>117</v>
      </c>
      <c r="G9" s="129" t="s">
        <v>87</v>
      </c>
      <c r="H9" s="128" t="s">
        <v>120</v>
      </c>
      <c r="I9" s="129" t="s">
        <v>121</v>
      </c>
      <c r="J9" s="129" t="s">
        <v>122</v>
      </c>
    </row>
    <row r="10" spans="1:10" s="76" customFormat="1" x14ac:dyDescent="0.3">
      <c r="A10" s="83">
        <v>7000</v>
      </c>
      <c r="B10" s="81" t="s">
        <v>88</v>
      </c>
      <c r="C10" s="81"/>
      <c r="D10" s="81"/>
      <c r="E10" s="81"/>
      <c r="F10" s="81"/>
      <c r="G10" s="81"/>
      <c r="H10" s="81"/>
      <c r="I10" s="81"/>
      <c r="J10" s="81"/>
    </row>
    <row r="11" spans="1:10" x14ac:dyDescent="0.3">
      <c r="A11" s="73">
        <v>7110</v>
      </c>
      <c r="B11" s="73" t="s">
        <v>87</v>
      </c>
      <c r="C11" s="77">
        <v>0</v>
      </c>
      <c r="D11" s="77">
        <v>0</v>
      </c>
      <c r="E11" s="77">
        <v>0</v>
      </c>
      <c r="F11" s="77">
        <f>C11+D11+E11</f>
        <v>0</v>
      </c>
      <c r="G11" s="73"/>
      <c r="H11" s="73"/>
      <c r="I11" s="73"/>
      <c r="J11" s="73"/>
    </row>
    <row r="12" spans="1:10" x14ac:dyDescent="0.3">
      <c r="A12" s="73">
        <v>7120</v>
      </c>
      <c r="B12" s="73" t="s">
        <v>86</v>
      </c>
      <c r="C12" s="77">
        <v>0</v>
      </c>
      <c r="D12" s="77">
        <v>0</v>
      </c>
      <c r="E12" s="77">
        <v>0</v>
      </c>
      <c r="F12" s="77">
        <f t="shared" ref="F12:F53" si="0">C12+D12+E12</f>
        <v>0</v>
      </c>
      <c r="G12" s="73"/>
      <c r="H12" s="73"/>
      <c r="I12" s="73"/>
      <c r="J12" s="73"/>
    </row>
    <row r="13" spans="1:10" x14ac:dyDescent="0.3">
      <c r="A13" s="73">
        <v>7130</v>
      </c>
      <c r="B13" s="73" t="s">
        <v>85</v>
      </c>
      <c r="C13" s="77">
        <v>0</v>
      </c>
      <c r="D13" s="77">
        <v>0</v>
      </c>
      <c r="E13" s="77">
        <v>0</v>
      </c>
      <c r="F13" s="77">
        <f t="shared" si="0"/>
        <v>0</v>
      </c>
      <c r="G13" s="73"/>
      <c r="H13" s="73"/>
      <c r="I13" s="73"/>
      <c r="J13" s="73"/>
    </row>
    <row r="14" spans="1:10" ht="20.399999999999999" x14ac:dyDescent="0.3">
      <c r="A14" s="73">
        <v>7140</v>
      </c>
      <c r="B14" s="75" t="s">
        <v>84</v>
      </c>
      <c r="C14" s="77">
        <v>0</v>
      </c>
      <c r="D14" s="77">
        <v>0</v>
      </c>
      <c r="E14" s="77">
        <v>0</v>
      </c>
      <c r="F14" s="77">
        <f t="shared" si="0"/>
        <v>0</v>
      </c>
      <c r="G14" s="73"/>
      <c r="H14" s="73"/>
      <c r="I14" s="73"/>
      <c r="J14" s="73"/>
    </row>
    <row r="15" spans="1:10" ht="20.399999999999999" x14ac:dyDescent="0.3">
      <c r="A15" s="73">
        <v>7150</v>
      </c>
      <c r="B15" s="75" t="s">
        <v>83</v>
      </c>
      <c r="C15" s="77">
        <v>0</v>
      </c>
      <c r="D15" s="77">
        <v>0</v>
      </c>
      <c r="E15" s="77">
        <v>0</v>
      </c>
      <c r="F15" s="77">
        <f t="shared" si="0"/>
        <v>0</v>
      </c>
      <c r="G15" s="73"/>
      <c r="H15" s="73"/>
      <c r="I15" s="73"/>
      <c r="J15" s="73"/>
    </row>
    <row r="16" spans="1:10" x14ac:dyDescent="0.3">
      <c r="A16" s="73">
        <v>7160</v>
      </c>
      <c r="B16" s="75" t="s">
        <v>82</v>
      </c>
      <c r="C16" s="77">
        <v>0</v>
      </c>
      <c r="D16" s="77">
        <v>0</v>
      </c>
      <c r="E16" s="77">
        <v>0</v>
      </c>
      <c r="F16" s="77">
        <f t="shared" si="0"/>
        <v>0</v>
      </c>
      <c r="G16" s="73"/>
      <c r="H16" s="73"/>
      <c r="I16" s="73"/>
      <c r="J16" s="73"/>
    </row>
    <row r="17" spans="1:10" ht="20.399999999999999" x14ac:dyDescent="0.3">
      <c r="A17" s="73">
        <v>7210</v>
      </c>
      <c r="B17" s="75" t="s">
        <v>81</v>
      </c>
      <c r="C17" s="77">
        <v>0</v>
      </c>
      <c r="D17" s="77">
        <v>0</v>
      </c>
      <c r="E17" s="77">
        <v>0</v>
      </c>
      <c r="F17" s="77">
        <f t="shared" si="0"/>
        <v>0</v>
      </c>
      <c r="G17" s="73"/>
      <c r="H17" s="73"/>
      <c r="I17" s="73"/>
      <c r="J17" s="73"/>
    </row>
    <row r="18" spans="1:10" ht="20.399999999999999" x14ac:dyDescent="0.3">
      <c r="A18" s="73">
        <v>7220</v>
      </c>
      <c r="B18" s="75" t="s">
        <v>80</v>
      </c>
      <c r="C18" s="77">
        <v>0</v>
      </c>
      <c r="D18" s="77">
        <v>0</v>
      </c>
      <c r="E18" s="77">
        <v>0</v>
      </c>
      <c r="F18" s="77">
        <f t="shared" si="0"/>
        <v>0</v>
      </c>
      <c r="G18" s="73"/>
      <c r="H18" s="73"/>
      <c r="I18" s="73"/>
      <c r="J18" s="73"/>
    </row>
    <row r="19" spans="1:10" x14ac:dyDescent="0.3">
      <c r="A19" s="73">
        <v>7230</v>
      </c>
      <c r="B19" s="75" t="s">
        <v>79</v>
      </c>
      <c r="C19" s="77">
        <v>0</v>
      </c>
      <c r="D19" s="77">
        <v>0</v>
      </c>
      <c r="E19" s="77">
        <v>0</v>
      </c>
      <c r="F19" s="77">
        <f t="shared" si="0"/>
        <v>0</v>
      </c>
      <c r="G19" s="73"/>
      <c r="H19" s="73"/>
      <c r="I19" s="73"/>
      <c r="J19" s="73"/>
    </row>
    <row r="20" spans="1:10" ht="20.399999999999999" x14ac:dyDescent="0.3">
      <c r="A20" s="73">
        <v>7240</v>
      </c>
      <c r="B20" s="75" t="s">
        <v>78</v>
      </c>
      <c r="C20" s="77">
        <v>0</v>
      </c>
      <c r="D20" s="77">
        <v>0</v>
      </c>
      <c r="E20" s="77">
        <v>0</v>
      </c>
      <c r="F20" s="77">
        <f t="shared" si="0"/>
        <v>0</v>
      </c>
      <c r="G20" s="73"/>
      <c r="H20" s="73"/>
      <c r="I20" s="73"/>
      <c r="J20" s="73"/>
    </row>
    <row r="21" spans="1:10" ht="20.399999999999999" x14ac:dyDescent="0.3">
      <c r="A21" s="73">
        <v>7250</v>
      </c>
      <c r="B21" s="75" t="s">
        <v>77</v>
      </c>
      <c r="C21" s="77">
        <v>0</v>
      </c>
      <c r="D21" s="77">
        <v>0</v>
      </c>
      <c r="E21" s="77">
        <v>0</v>
      </c>
      <c r="F21" s="77">
        <f t="shared" si="0"/>
        <v>0</v>
      </c>
      <c r="G21" s="73"/>
      <c r="H21" s="73"/>
      <c r="I21" s="73"/>
      <c r="J21" s="73"/>
    </row>
    <row r="22" spans="1:10" ht="20.399999999999999" x14ac:dyDescent="0.3">
      <c r="A22" s="73">
        <v>7260</v>
      </c>
      <c r="B22" s="75" t="s">
        <v>76</v>
      </c>
      <c r="C22" s="77">
        <v>0</v>
      </c>
      <c r="D22" s="77">
        <v>0</v>
      </c>
      <c r="E22" s="77">
        <v>0</v>
      </c>
      <c r="F22" s="77">
        <f t="shared" si="0"/>
        <v>0</v>
      </c>
      <c r="G22" s="73"/>
      <c r="H22" s="73"/>
      <c r="I22" s="73"/>
      <c r="J22" s="73"/>
    </row>
    <row r="23" spans="1:10" x14ac:dyDescent="0.3">
      <c r="A23" s="73">
        <v>7310</v>
      </c>
      <c r="B23" s="73" t="s">
        <v>75</v>
      </c>
      <c r="C23" s="77">
        <v>0</v>
      </c>
      <c r="D23" s="77">
        <v>0</v>
      </c>
      <c r="E23" s="77">
        <v>0</v>
      </c>
      <c r="F23" s="77">
        <f t="shared" si="0"/>
        <v>0</v>
      </c>
      <c r="G23" s="73"/>
      <c r="H23" s="73"/>
      <c r="I23" s="73"/>
      <c r="J23" s="73"/>
    </row>
    <row r="24" spans="1:10" x14ac:dyDescent="0.3">
      <c r="A24" s="73">
        <v>7320</v>
      </c>
      <c r="B24" s="73" t="s">
        <v>74</v>
      </c>
      <c r="C24" s="77">
        <v>0</v>
      </c>
      <c r="D24" s="77">
        <v>0</v>
      </c>
      <c r="E24" s="77">
        <v>0</v>
      </c>
      <c r="F24" s="77">
        <f t="shared" si="0"/>
        <v>0</v>
      </c>
      <c r="G24" s="73"/>
      <c r="H24" s="73"/>
      <c r="I24" s="73"/>
      <c r="J24" s="73"/>
    </row>
    <row r="25" spans="1:10" x14ac:dyDescent="0.3">
      <c r="A25" s="73">
        <v>7330</v>
      </c>
      <c r="B25" s="73" t="s">
        <v>73</v>
      </c>
      <c r="C25" s="77">
        <v>0</v>
      </c>
      <c r="D25" s="77">
        <v>0</v>
      </c>
      <c r="E25" s="77">
        <v>0</v>
      </c>
      <c r="F25" s="77">
        <f t="shared" si="0"/>
        <v>0</v>
      </c>
      <c r="G25" s="73"/>
      <c r="H25" s="73"/>
      <c r="I25" s="73"/>
      <c r="J25" s="73"/>
    </row>
    <row r="26" spans="1:10" x14ac:dyDescent="0.3">
      <c r="A26" s="73">
        <v>7340</v>
      </c>
      <c r="B26" s="75" t="s">
        <v>72</v>
      </c>
      <c r="C26" s="77">
        <v>0</v>
      </c>
      <c r="D26" s="77">
        <v>0</v>
      </c>
      <c r="E26" s="77">
        <v>0</v>
      </c>
      <c r="F26" s="77">
        <f t="shared" si="0"/>
        <v>0</v>
      </c>
      <c r="G26" s="73"/>
      <c r="H26" s="73"/>
      <c r="I26" s="73"/>
      <c r="J26" s="73"/>
    </row>
    <row r="27" spans="1:10" ht="20.399999999999999" x14ac:dyDescent="0.3">
      <c r="A27" s="73">
        <v>7350</v>
      </c>
      <c r="B27" s="75" t="s">
        <v>71</v>
      </c>
      <c r="C27" s="77">
        <v>0</v>
      </c>
      <c r="D27" s="77">
        <v>0</v>
      </c>
      <c r="E27" s="77">
        <v>0</v>
      </c>
      <c r="F27" s="77">
        <f t="shared" si="0"/>
        <v>0</v>
      </c>
      <c r="G27" s="73"/>
      <c r="H27" s="73"/>
      <c r="I27" s="73"/>
      <c r="J27" s="73"/>
    </row>
    <row r="28" spans="1:10" ht="20.399999999999999" x14ac:dyDescent="0.3">
      <c r="A28" s="73">
        <v>7360</v>
      </c>
      <c r="B28" s="75" t="s">
        <v>70</v>
      </c>
      <c r="C28" s="77">
        <v>0</v>
      </c>
      <c r="D28" s="77">
        <v>0</v>
      </c>
      <c r="E28" s="77">
        <v>0</v>
      </c>
      <c r="F28" s="77">
        <f t="shared" si="0"/>
        <v>0</v>
      </c>
      <c r="G28" s="73"/>
      <c r="H28" s="73"/>
      <c r="I28" s="73"/>
      <c r="J28" s="73"/>
    </row>
    <row r="29" spans="1:10" x14ac:dyDescent="0.3">
      <c r="A29" s="73">
        <v>7410</v>
      </c>
      <c r="B29" s="75" t="s">
        <v>69</v>
      </c>
      <c r="C29" s="77">
        <v>18</v>
      </c>
      <c r="D29" s="77">
        <v>7</v>
      </c>
      <c r="E29" s="77">
        <v>-10</v>
      </c>
      <c r="F29" s="77">
        <f t="shared" si="0"/>
        <v>15</v>
      </c>
      <c r="G29" s="73"/>
      <c r="H29" s="73"/>
      <c r="I29" s="73"/>
      <c r="J29" s="73"/>
    </row>
    <row r="30" spans="1:10" x14ac:dyDescent="0.3">
      <c r="A30" s="73">
        <v>7420</v>
      </c>
      <c r="B30" s="75" t="s">
        <v>68</v>
      </c>
      <c r="C30" s="77">
        <v>-18</v>
      </c>
      <c r="D30" s="77">
        <v>10</v>
      </c>
      <c r="E30" s="77">
        <v>-7</v>
      </c>
      <c r="F30" s="77">
        <f t="shared" si="0"/>
        <v>-15</v>
      </c>
      <c r="G30" s="73"/>
      <c r="H30" s="73"/>
      <c r="I30" s="73"/>
      <c r="J30" s="73"/>
    </row>
    <row r="31" spans="1:10" ht="20.399999999999999" x14ac:dyDescent="0.3">
      <c r="A31" s="73">
        <v>7510</v>
      </c>
      <c r="B31" s="75" t="s">
        <v>67</v>
      </c>
      <c r="C31" s="77">
        <v>0</v>
      </c>
      <c r="D31" s="77">
        <v>0</v>
      </c>
      <c r="E31" s="77">
        <v>0</v>
      </c>
      <c r="F31" s="77">
        <f t="shared" si="0"/>
        <v>0</v>
      </c>
      <c r="G31" s="73"/>
      <c r="H31" s="73"/>
      <c r="I31" s="73"/>
      <c r="J31" s="73"/>
    </row>
    <row r="32" spans="1:10" ht="20.399999999999999" x14ac:dyDescent="0.3">
      <c r="A32" s="73">
        <v>7520</v>
      </c>
      <c r="B32" s="75" t="s">
        <v>66</v>
      </c>
      <c r="C32" s="77">
        <v>0</v>
      </c>
      <c r="D32" s="77">
        <v>0</v>
      </c>
      <c r="E32" s="77">
        <v>0</v>
      </c>
      <c r="F32" s="77">
        <f t="shared" si="0"/>
        <v>0</v>
      </c>
      <c r="G32" s="73"/>
      <c r="H32" s="73"/>
      <c r="I32" s="73"/>
      <c r="J32" s="73"/>
    </row>
    <row r="33" spans="1:10" x14ac:dyDescent="0.3">
      <c r="A33" s="73">
        <v>7610</v>
      </c>
      <c r="B33" s="75" t="s">
        <v>65</v>
      </c>
      <c r="C33" s="77">
        <v>0</v>
      </c>
      <c r="D33" s="77">
        <v>0</v>
      </c>
      <c r="E33" s="77">
        <v>0</v>
      </c>
      <c r="F33" s="77">
        <f t="shared" si="0"/>
        <v>0</v>
      </c>
      <c r="G33" s="73"/>
      <c r="H33" s="73"/>
      <c r="I33" s="73"/>
      <c r="J33" s="73"/>
    </row>
    <row r="34" spans="1:10" x14ac:dyDescent="0.3">
      <c r="A34" s="73">
        <v>7620</v>
      </c>
      <c r="B34" s="73" t="s">
        <v>64</v>
      </c>
      <c r="C34" s="77">
        <v>0</v>
      </c>
      <c r="D34" s="77">
        <v>0</v>
      </c>
      <c r="E34" s="77">
        <v>0</v>
      </c>
      <c r="F34" s="77">
        <f t="shared" si="0"/>
        <v>0</v>
      </c>
      <c r="G34" s="73"/>
      <c r="H34" s="73"/>
      <c r="I34" s="73"/>
      <c r="J34" s="73"/>
    </row>
    <row r="35" spans="1:10" x14ac:dyDescent="0.3">
      <c r="A35" s="73">
        <v>7630</v>
      </c>
      <c r="B35" s="73" t="s">
        <v>63</v>
      </c>
      <c r="C35" s="77">
        <v>0</v>
      </c>
      <c r="D35" s="77">
        <v>0</v>
      </c>
      <c r="E35" s="77">
        <v>0</v>
      </c>
      <c r="F35" s="77">
        <f t="shared" si="0"/>
        <v>0</v>
      </c>
      <c r="G35" s="73"/>
      <c r="H35" s="73"/>
      <c r="I35" s="73"/>
      <c r="J35" s="73"/>
    </row>
    <row r="36" spans="1:10" x14ac:dyDescent="0.3">
      <c r="A36" s="73">
        <v>7640</v>
      </c>
      <c r="B36" s="73" t="s">
        <v>62</v>
      </c>
      <c r="C36" s="77">
        <v>0</v>
      </c>
      <c r="D36" s="77">
        <v>0</v>
      </c>
      <c r="E36" s="77">
        <v>0</v>
      </c>
      <c r="F36" s="77">
        <f t="shared" ref="F36:F37" si="1">C36+D36+E36</f>
        <v>0</v>
      </c>
      <c r="G36" s="73"/>
      <c r="H36" s="73"/>
      <c r="I36" s="73"/>
      <c r="J36" s="73"/>
    </row>
    <row r="37" spans="1:10" x14ac:dyDescent="0.3">
      <c r="A37" s="73">
        <v>7911</v>
      </c>
      <c r="B37" s="73" t="s">
        <v>519</v>
      </c>
      <c r="C37" s="77">
        <v>0</v>
      </c>
      <c r="D37" s="77">
        <v>0</v>
      </c>
      <c r="E37" s="77">
        <v>0</v>
      </c>
      <c r="F37" s="77">
        <f t="shared" si="1"/>
        <v>0</v>
      </c>
      <c r="G37" s="73"/>
      <c r="H37" s="73"/>
      <c r="I37" s="73"/>
      <c r="J37" s="73"/>
    </row>
    <row r="38" spans="1:10" x14ac:dyDescent="0.3">
      <c r="A38" s="73">
        <v>7921</v>
      </c>
      <c r="B38" s="73" t="s">
        <v>520</v>
      </c>
      <c r="C38" s="77">
        <v>0</v>
      </c>
      <c r="D38" s="77">
        <v>0</v>
      </c>
      <c r="E38" s="77">
        <v>0</v>
      </c>
      <c r="F38" s="77">
        <f t="shared" si="0"/>
        <v>0</v>
      </c>
      <c r="G38" s="73"/>
      <c r="H38" s="73"/>
      <c r="I38" s="73"/>
      <c r="J38" s="73"/>
    </row>
    <row r="39" spans="1:10" x14ac:dyDescent="0.3">
      <c r="A39" s="73">
        <v>7931</v>
      </c>
      <c r="B39" s="73" t="s">
        <v>521</v>
      </c>
      <c r="C39" s="77">
        <v>0</v>
      </c>
      <c r="D39" s="77">
        <v>0</v>
      </c>
      <c r="E39" s="77">
        <v>0</v>
      </c>
      <c r="F39" s="77">
        <f t="shared" ref="F39:F40" si="2">C39+D39+E39</f>
        <v>0</v>
      </c>
      <c r="G39" s="73"/>
      <c r="H39" s="73"/>
      <c r="I39" s="73"/>
      <c r="J39" s="73"/>
    </row>
    <row r="40" spans="1:10" x14ac:dyDescent="0.3">
      <c r="A40" s="73">
        <v>7932</v>
      </c>
      <c r="B40" s="73" t="s">
        <v>522</v>
      </c>
      <c r="C40" s="77">
        <v>0</v>
      </c>
      <c r="D40" s="77">
        <v>0</v>
      </c>
      <c r="E40" s="77">
        <v>0</v>
      </c>
      <c r="F40" s="77">
        <f t="shared" si="2"/>
        <v>0</v>
      </c>
      <c r="G40" s="73"/>
      <c r="H40" s="73"/>
      <c r="I40" s="73"/>
      <c r="J40" s="73"/>
    </row>
    <row r="41" spans="1:10" s="76" customFormat="1" x14ac:dyDescent="0.3">
      <c r="A41" s="83">
        <v>8000</v>
      </c>
      <c r="B41" s="81" t="s">
        <v>61</v>
      </c>
      <c r="C41" s="81"/>
      <c r="D41" s="81"/>
      <c r="E41" s="81"/>
      <c r="F41" s="81"/>
      <c r="G41" s="81"/>
      <c r="H41" s="81"/>
      <c r="I41" s="81"/>
      <c r="J41" s="81"/>
    </row>
    <row r="42" spans="1:10" x14ac:dyDescent="0.3">
      <c r="A42" s="73">
        <v>8110</v>
      </c>
      <c r="B42" s="73" t="s">
        <v>60</v>
      </c>
      <c r="C42" s="77">
        <v>0</v>
      </c>
      <c r="D42" s="77">
        <v>305820594.38999999</v>
      </c>
      <c r="E42" s="77">
        <v>-68105517.650000006</v>
      </c>
      <c r="F42" s="77">
        <f t="shared" si="0"/>
        <v>237715076.73999998</v>
      </c>
      <c r="G42" s="73"/>
      <c r="H42" s="73"/>
      <c r="I42" s="73"/>
      <c r="J42" s="73"/>
    </row>
    <row r="43" spans="1:10" x14ac:dyDescent="0.3">
      <c r="A43" s="73">
        <v>8120</v>
      </c>
      <c r="B43" s="73" t="s">
        <v>59</v>
      </c>
      <c r="C43" s="77">
        <v>0</v>
      </c>
      <c r="D43" s="77">
        <v>289369749</v>
      </c>
      <c r="E43" s="77">
        <v>-453351759.44</v>
      </c>
      <c r="F43" s="77">
        <f t="shared" si="0"/>
        <v>-163982010.44</v>
      </c>
      <c r="G43" s="73"/>
      <c r="H43" s="73"/>
      <c r="I43" s="73"/>
      <c r="J43" s="73"/>
    </row>
    <row r="44" spans="1:10" x14ac:dyDescent="0.3">
      <c r="A44" s="73">
        <v>8130</v>
      </c>
      <c r="B44" s="73" t="s">
        <v>58</v>
      </c>
      <c r="C44" s="77">
        <v>0</v>
      </c>
      <c r="D44" s="77">
        <v>123863355.27</v>
      </c>
      <c r="E44" s="77">
        <v>-7450051.5899999999</v>
      </c>
      <c r="F44" s="77">
        <f t="shared" si="0"/>
        <v>116413303.67999999</v>
      </c>
      <c r="G44" s="73"/>
      <c r="H44" s="73"/>
      <c r="I44" s="73"/>
      <c r="J44" s="73"/>
    </row>
    <row r="45" spans="1:10" x14ac:dyDescent="0.3">
      <c r="A45" s="73">
        <v>8140</v>
      </c>
      <c r="B45" s="73" t="s">
        <v>57</v>
      </c>
      <c r="C45" s="77">
        <v>0</v>
      </c>
      <c r="D45" s="77">
        <v>303620228.75999999</v>
      </c>
      <c r="E45" s="77">
        <v>-303830313.66000003</v>
      </c>
      <c r="F45" s="77">
        <f t="shared" si="0"/>
        <v>-210084.90000003576</v>
      </c>
      <c r="G45" s="73"/>
      <c r="H45" s="73"/>
      <c r="I45" s="73"/>
      <c r="J45" s="73"/>
    </row>
    <row r="46" spans="1:10" x14ac:dyDescent="0.3">
      <c r="A46" s="73">
        <v>8150</v>
      </c>
      <c r="B46" s="73" t="s">
        <v>56</v>
      </c>
      <c r="C46" s="77">
        <v>0</v>
      </c>
      <c r="D46" s="77">
        <v>93445162.400000006</v>
      </c>
      <c r="E46" s="77">
        <v>-283381447.48000002</v>
      </c>
      <c r="F46" s="77">
        <f t="shared" si="0"/>
        <v>-189936285.08000001</v>
      </c>
      <c r="G46" s="73"/>
      <c r="H46" s="73"/>
      <c r="I46" s="73"/>
      <c r="J46" s="73"/>
    </row>
    <row r="47" spans="1:10" x14ac:dyDescent="0.3">
      <c r="A47" s="73">
        <v>8210</v>
      </c>
      <c r="B47" s="73" t="s">
        <v>55</v>
      </c>
      <c r="C47" s="77">
        <v>0</v>
      </c>
      <c r="D47" s="77">
        <v>67044901.350000001</v>
      </c>
      <c r="E47" s="77">
        <v>-304759978.08999997</v>
      </c>
      <c r="F47" s="77">
        <f t="shared" si="0"/>
        <v>-237715076.73999998</v>
      </c>
      <c r="G47" s="73"/>
      <c r="H47" s="73"/>
      <c r="I47" s="73"/>
      <c r="J47" s="73"/>
    </row>
    <row r="48" spans="1:10" x14ac:dyDescent="0.3">
      <c r="A48" s="73">
        <v>8220</v>
      </c>
      <c r="B48" s="73" t="s">
        <v>54</v>
      </c>
      <c r="C48" s="77">
        <v>0</v>
      </c>
      <c r="D48" s="77">
        <v>596061170.99000001</v>
      </c>
      <c r="E48" s="77">
        <v>-469583138.38999999</v>
      </c>
      <c r="F48" s="77">
        <f t="shared" si="0"/>
        <v>126478032.60000002</v>
      </c>
      <c r="G48" s="73"/>
      <c r="H48" s="73"/>
      <c r="I48" s="73"/>
      <c r="J48" s="73"/>
    </row>
    <row r="49" spans="1:10" x14ac:dyDescent="0.3">
      <c r="A49" s="73">
        <v>8230</v>
      </c>
      <c r="B49" s="73" t="s">
        <v>53</v>
      </c>
      <c r="C49" s="77">
        <v>0</v>
      </c>
      <c r="D49" s="77">
        <v>116426522.64</v>
      </c>
      <c r="E49" s="77">
        <v>-232839826.31999999</v>
      </c>
      <c r="F49" s="77">
        <f t="shared" si="0"/>
        <v>-116413303.67999999</v>
      </c>
      <c r="G49" s="73"/>
      <c r="H49" s="73"/>
      <c r="I49" s="73"/>
      <c r="J49" s="73"/>
    </row>
    <row r="50" spans="1:10" x14ac:dyDescent="0.3">
      <c r="A50" s="73">
        <v>8240</v>
      </c>
      <c r="B50" s="73" t="s">
        <v>52</v>
      </c>
      <c r="C50" s="77">
        <v>0</v>
      </c>
      <c r="D50" s="77">
        <v>391798986.23000002</v>
      </c>
      <c r="E50" s="77">
        <v>-330263052.94</v>
      </c>
      <c r="F50" s="77">
        <f t="shared" si="0"/>
        <v>61535933.290000021</v>
      </c>
      <c r="G50" s="73"/>
      <c r="H50" s="73"/>
      <c r="I50" s="73"/>
      <c r="J50" s="73"/>
    </row>
    <row r="51" spans="1:10" x14ac:dyDescent="0.3">
      <c r="A51" s="73">
        <v>8250</v>
      </c>
      <c r="B51" s="73" t="s">
        <v>51</v>
      </c>
      <c r="C51" s="77">
        <v>0</v>
      </c>
      <c r="D51" s="77">
        <v>316575635.61000001</v>
      </c>
      <c r="E51" s="77">
        <v>-314667102.55000001</v>
      </c>
      <c r="F51" s="77">
        <f t="shared" si="0"/>
        <v>1908533.0600000024</v>
      </c>
      <c r="G51" s="73"/>
      <c r="H51" s="73"/>
      <c r="I51" s="73"/>
      <c r="J51" s="73"/>
    </row>
    <row r="52" spans="1:10" x14ac:dyDescent="0.3">
      <c r="A52" s="73">
        <v>8260</v>
      </c>
      <c r="B52" s="73" t="s">
        <v>50</v>
      </c>
      <c r="C52" s="77">
        <v>0</v>
      </c>
      <c r="D52" s="77">
        <v>313624753.74000001</v>
      </c>
      <c r="E52" s="77">
        <v>-313624753.74000001</v>
      </c>
      <c r="F52" s="77">
        <f t="shared" si="0"/>
        <v>0</v>
      </c>
      <c r="G52" s="73"/>
      <c r="H52" s="73"/>
      <c r="I52" s="73"/>
      <c r="J52" s="73"/>
    </row>
    <row r="53" spans="1:10" x14ac:dyDescent="0.3">
      <c r="A53" s="73">
        <v>8270</v>
      </c>
      <c r="B53" s="73" t="s">
        <v>49</v>
      </c>
      <c r="C53" s="77">
        <v>0</v>
      </c>
      <c r="D53" s="77">
        <v>271264411.81</v>
      </c>
      <c r="E53" s="77">
        <v>-107058530.34</v>
      </c>
      <c r="F53" s="77">
        <f t="shared" si="0"/>
        <v>164205881.47</v>
      </c>
      <c r="G53" s="73"/>
      <c r="H53" s="73"/>
      <c r="I53" s="73"/>
      <c r="J53" s="73"/>
    </row>
    <row r="55" spans="1:10" x14ac:dyDescent="0.3">
      <c r="B55" s="21" t="s">
        <v>540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4:F4"/>
    <mergeCell ref="A5:F5"/>
    <mergeCell ref="A2:F2"/>
    <mergeCell ref="A3:F3"/>
  </mergeCells>
  <pageMargins left="0.46" right="0.27559055118110237" top="0.74803149606299213" bottom="0.74803149606299213" header="0.31496062992125984" footer="0.31496062992125984"/>
  <pageSetup scale="9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  <vt:lpstr>Memoria!Títulos_a_imprimir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Ma. Mercedes Rangel Gallardo</cp:lastModifiedBy>
  <cp:lastPrinted>2023-01-20T18:30:41Z</cp:lastPrinted>
  <dcterms:created xsi:type="dcterms:W3CDTF">2012-12-11T20:36:24Z</dcterms:created>
  <dcterms:modified xsi:type="dcterms:W3CDTF">2023-10-30T19:22:09Z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